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50C2B49-D792-409A-BF35-F0667D37C988}" xr6:coauthVersionLast="47" xr6:coauthVersionMax="47" xr10:uidLastSave="{00000000-0000-0000-0000-000000000000}"/>
  <workbookProtection workbookAlgorithmName="SHA-512" workbookHashValue="J4uULDOtJlORqvnbQv0apAs1u8bteJ/pxHMcf6xxQWTvIr1WpN7FNmJV0HuNAz73+obFn1E4UQPO/aOupvoKTg==" workbookSaltValue="7m6WwiW3eclT4UPBI7znQQ==" workbookSpinCount="100000" lockStructure="1"/>
  <bookViews>
    <workbookView xWindow="-120" yWindow="-120" windowWidth="29040" windowHeight="15720" tabRatio="852" activeTab="8" xr2:uid="{00000000-000D-0000-FFFF-FFFF00000000}"/>
  </bookViews>
  <sheets>
    <sheet name="Naslovnica" sheetId="7" r:id="rId1"/>
    <sheet name="Sažetak" sheetId="8" r:id="rId2"/>
    <sheet name="Račun prihoda i rashoda" sheetId="9" r:id="rId3"/>
    <sheet name="Rashodi prema funkcijskoj " sheetId="10" r:id="rId4"/>
    <sheet name="Račun financiranja" sheetId="11" r:id="rId5"/>
    <sheet name="Rashodi na petu" sheetId="1" r:id="rId6"/>
    <sheet name="Prihodi na petu" sheetId="5" r:id="rId7"/>
    <sheet name="POSEBNI DIO - rashodi" sheetId="2" r:id="rId8"/>
    <sheet name="POSEBNI DIO - prihodi" sheetId="6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1" l="1"/>
  <c r="D294" i="1"/>
  <c r="D293" i="1" s="1"/>
  <c r="D292" i="1" s="1"/>
  <c r="D291" i="1" s="1"/>
  <c r="D289" i="1"/>
  <c r="D288" i="1"/>
  <c r="D287" i="1" s="1"/>
  <c r="D286" i="1" s="1"/>
  <c r="D285" i="1" s="1"/>
  <c r="D283" i="1"/>
  <c r="D282" i="1"/>
  <c r="D280" i="1"/>
  <c r="D275" i="1"/>
  <c r="D273" i="1"/>
  <c r="D268" i="1"/>
  <c r="D267" i="1" s="1"/>
  <c r="D265" i="1"/>
  <c r="D247" i="1"/>
  <c r="D246" i="1" s="1"/>
  <c r="D245" i="1" s="1"/>
  <c r="D244" i="1" s="1"/>
  <c r="D243" i="1" s="1"/>
  <c r="E247" i="1"/>
  <c r="E246" i="1" s="1"/>
  <c r="E245" i="1" s="1"/>
  <c r="E244" i="1" s="1"/>
  <c r="E243" i="1" s="1"/>
  <c r="D249" i="1"/>
  <c r="E249" i="1"/>
  <c r="D252" i="1"/>
  <c r="E252" i="1"/>
  <c r="D195" i="1"/>
  <c r="D194" i="1" s="1"/>
  <c r="E195" i="1"/>
  <c r="E194" i="1" s="1"/>
  <c r="D198" i="1"/>
  <c r="E198" i="1"/>
  <c r="D204" i="1"/>
  <c r="E204" i="1"/>
  <c r="D209" i="1"/>
  <c r="D208" i="1" s="1"/>
  <c r="E209" i="1"/>
  <c r="E208" i="1" s="1"/>
  <c r="C195" i="1"/>
  <c r="C194" i="1" s="1"/>
  <c r="F195" i="1"/>
  <c r="F194" i="1" s="1"/>
  <c r="C198" i="1"/>
  <c r="F198" i="1"/>
  <c r="C204" i="1"/>
  <c r="F204" i="1"/>
  <c r="C209" i="1"/>
  <c r="C208" i="1" s="1"/>
  <c r="F209" i="1"/>
  <c r="F208" i="1" s="1"/>
  <c r="C211" i="1"/>
  <c r="D211" i="1"/>
  <c r="E211" i="1"/>
  <c r="F211" i="1"/>
  <c r="D272" i="1" l="1"/>
  <c r="D271" i="1" s="1"/>
  <c r="D270" i="1"/>
  <c r="F106" i="5"/>
  <c r="F105" i="5" s="1"/>
  <c r="E106" i="5"/>
  <c r="E105" i="5" s="1"/>
  <c r="D106" i="5"/>
  <c r="D105" i="5" s="1"/>
  <c r="C106" i="5"/>
  <c r="C105" i="5" s="1"/>
  <c r="C104" i="5" s="1"/>
  <c r="C103" i="5" s="1"/>
  <c r="C102" i="5" s="1"/>
  <c r="F65" i="5"/>
  <c r="F64" i="5" s="1"/>
  <c r="F63" i="5" s="1"/>
  <c r="F62" i="5" s="1"/>
  <c r="E65" i="5"/>
  <c r="D65" i="5"/>
  <c r="D64" i="5" s="1"/>
  <c r="D63" i="5" s="1"/>
  <c r="D62" i="5" s="1"/>
  <c r="C65" i="5"/>
  <c r="C64" i="5" s="1"/>
  <c r="C63" i="5" s="1"/>
  <c r="C62" i="5" s="1"/>
  <c r="E64" i="5"/>
  <c r="E63" i="5" s="1"/>
  <c r="E62" i="5" s="1"/>
  <c r="E41" i="6" s="1"/>
  <c r="E40" i="6" s="1"/>
  <c r="E39" i="6" s="1"/>
  <c r="D104" i="1"/>
  <c r="E104" i="1"/>
  <c r="F104" i="1"/>
  <c r="C104" i="1"/>
  <c r="E60" i="9"/>
  <c r="E56" i="9"/>
  <c r="D104" i="5" l="1"/>
  <c r="D103" i="5" s="1"/>
  <c r="D102" i="5" s="1"/>
  <c r="D68" i="6"/>
  <c r="D67" i="6" s="1"/>
  <c r="D66" i="6" s="1"/>
  <c r="D65" i="6" s="1"/>
  <c r="E104" i="5"/>
  <c r="E103" i="5" s="1"/>
  <c r="E102" i="5" s="1"/>
  <c r="E68" i="6"/>
  <c r="E67" i="6" s="1"/>
  <c r="E66" i="6" s="1"/>
  <c r="E65" i="6" s="1"/>
  <c r="F104" i="5"/>
  <c r="F103" i="5" s="1"/>
  <c r="F102" i="5" s="1"/>
  <c r="F68" i="6"/>
  <c r="F67" i="6" s="1"/>
  <c r="F66" i="6" s="1"/>
  <c r="F65" i="6" s="1"/>
  <c r="C68" i="6"/>
  <c r="C67" i="6" s="1"/>
  <c r="C66" i="6" s="1"/>
  <c r="C65" i="6" s="1"/>
  <c r="C41" i="6"/>
  <c r="C40" i="6" s="1"/>
  <c r="C39" i="6" s="1"/>
  <c r="F41" i="6"/>
  <c r="F40" i="6" s="1"/>
  <c r="F39" i="6" s="1"/>
  <c r="D41" i="6"/>
  <c r="D40" i="6" s="1"/>
  <c r="D39" i="6" s="1"/>
  <c r="F301" i="1"/>
  <c r="E301" i="1"/>
  <c r="E300" i="1" s="1"/>
  <c r="E299" i="1" s="1"/>
  <c r="E298" i="1" s="1"/>
  <c r="D301" i="1"/>
  <c r="D300" i="1" s="1"/>
  <c r="D299" i="1" s="1"/>
  <c r="D298" i="1" s="1"/>
  <c r="C301" i="1"/>
  <c r="C300" i="1" s="1"/>
  <c r="C299" i="1" s="1"/>
  <c r="C298" i="1" s="1"/>
  <c r="C297" i="1" s="1"/>
  <c r="F300" i="1"/>
  <c r="F299" i="1" s="1"/>
  <c r="F298" i="1" s="1"/>
  <c r="F297" i="1" s="1"/>
  <c r="D319" i="1"/>
  <c r="E319" i="1"/>
  <c r="F319" i="1"/>
  <c r="C319" i="1"/>
  <c r="D60" i="2"/>
  <c r="D59" i="2" s="1"/>
  <c r="D58" i="2" s="1"/>
  <c r="G43" i="9" s="1"/>
  <c r="E60" i="2"/>
  <c r="E59" i="2" s="1"/>
  <c r="E58" i="2" s="1"/>
  <c r="H43" i="9" s="1"/>
  <c r="F60" i="2"/>
  <c r="F59" i="2" s="1"/>
  <c r="F58" i="2" s="1"/>
  <c r="I43" i="9" s="1"/>
  <c r="C60" i="2"/>
  <c r="C59" i="2" s="1"/>
  <c r="C58" i="2" s="1"/>
  <c r="F43" i="9" s="1"/>
  <c r="F241" i="1"/>
  <c r="F240" i="1" s="1"/>
  <c r="F239" i="1" s="1"/>
  <c r="F238" i="1" s="1"/>
  <c r="L16" i="1" s="1"/>
  <c r="E241" i="1"/>
  <c r="E240" i="1" s="1"/>
  <c r="E239" i="1" s="1"/>
  <c r="E238" i="1" s="1"/>
  <c r="K16" i="1" s="1"/>
  <c r="D241" i="1"/>
  <c r="D240" i="1" s="1"/>
  <c r="D239" i="1" s="1"/>
  <c r="D238" i="1" s="1"/>
  <c r="J16" i="1" s="1"/>
  <c r="C241" i="1"/>
  <c r="C240" i="1" s="1"/>
  <c r="C239" i="1" s="1"/>
  <c r="C238" i="1" s="1"/>
  <c r="I16" i="1" s="1"/>
  <c r="D183" i="1"/>
  <c r="D182" i="1" s="1"/>
  <c r="D42" i="2" s="1"/>
  <c r="G61" i="9" s="1"/>
  <c r="G60" i="9" s="1"/>
  <c r="E183" i="1"/>
  <c r="E182" i="1" s="1"/>
  <c r="E42" i="2" s="1"/>
  <c r="H61" i="9" s="1"/>
  <c r="H60" i="9" s="1"/>
  <c r="F183" i="1"/>
  <c r="F182" i="1" s="1"/>
  <c r="F42" i="2" s="1"/>
  <c r="I61" i="9" s="1"/>
  <c r="I60" i="9" s="1"/>
  <c r="C183" i="1"/>
  <c r="C182" i="1" s="1"/>
  <c r="C42" i="2" s="1"/>
  <c r="F61" i="9" s="1"/>
  <c r="F60" i="9" s="1"/>
  <c r="D101" i="1"/>
  <c r="E101" i="1"/>
  <c r="F101" i="1"/>
  <c r="C101" i="1"/>
  <c r="E49" i="1"/>
  <c r="F49" i="1"/>
  <c r="C49" i="1"/>
  <c r="D49" i="1"/>
  <c r="E63" i="9"/>
  <c r="E62" i="9" s="1"/>
  <c r="F13" i="8" s="1"/>
  <c r="E51" i="9"/>
  <c r="E41" i="9"/>
  <c r="E35" i="9"/>
  <c r="E27" i="9"/>
  <c r="E26" i="9" s="1"/>
  <c r="F26" i="8" s="1"/>
  <c r="F27" i="8" s="1"/>
  <c r="E20" i="9"/>
  <c r="E18" i="9"/>
  <c r="E16" i="9"/>
  <c r="E14" i="9"/>
  <c r="E11" i="9"/>
  <c r="F11" i="10"/>
  <c r="F10" i="10" s="1"/>
  <c r="E11" i="10"/>
  <c r="E10" i="10" s="1"/>
  <c r="D11" i="10"/>
  <c r="D10" i="10" s="1"/>
  <c r="C11" i="10"/>
  <c r="C10" i="10" s="1"/>
  <c r="B11" i="10"/>
  <c r="B10" i="10" s="1"/>
  <c r="J26" i="8"/>
  <c r="J27" i="8" s="1"/>
  <c r="I26" i="8"/>
  <c r="I27" i="8" s="1"/>
  <c r="H26" i="8"/>
  <c r="H27" i="8" s="1"/>
  <c r="J21" i="8"/>
  <c r="I21" i="8"/>
  <c r="H21" i="8"/>
  <c r="G21" i="8"/>
  <c r="F21" i="8"/>
  <c r="C85" i="2" l="1"/>
  <c r="C84" i="2" s="1"/>
  <c r="C83" i="2" s="1"/>
  <c r="C82" i="2" s="1"/>
  <c r="F85" i="2"/>
  <c r="F84" i="2" s="1"/>
  <c r="F83" i="2" s="1"/>
  <c r="F82" i="2" s="1"/>
  <c r="D297" i="1"/>
  <c r="D85" i="2"/>
  <c r="D84" i="2" s="1"/>
  <c r="D83" i="2" s="1"/>
  <c r="D82" i="2" s="1"/>
  <c r="E297" i="1"/>
  <c r="E85" i="2"/>
  <c r="E84" i="2" s="1"/>
  <c r="E83" i="2" s="1"/>
  <c r="E82" i="2" s="1"/>
  <c r="E34" i="9"/>
  <c r="F12" i="8" s="1"/>
  <c r="E10" i="9"/>
  <c r="F9" i="8" s="1"/>
  <c r="F8" i="8" s="1"/>
  <c r="F11" i="8"/>
  <c r="F14" i="8" l="1"/>
  <c r="F30" i="8" s="1"/>
  <c r="D23" i="6"/>
  <c r="E23" i="6"/>
  <c r="F23" i="6"/>
  <c r="C23" i="6"/>
  <c r="D14" i="6"/>
  <c r="D13" i="6" s="1"/>
  <c r="D12" i="6" s="1"/>
  <c r="E14" i="6"/>
  <c r="E13" i="6" s="1"/>
  <c r="E12" i="6" s="1"/>
  <c r="F14" i="6"/>
  <c r="F13" i="6" s="1"/>
  <c r="F12" i="6" s="1"/>
  <c r="C14" i="6"/>
  <c r="F10" i="6"/>
  <c r="E10" i="6"/>
  <c r="D10" i="6"/>
  <c r="C10" i="6"/>
  <c r="D8" i="5" l="1"/>
  <c r="D7" i="5" s="1"/>
  <c r="D6" i="5" s="1"/>
  <c r="D5" i="5" s="1"/>
  <c r="E8" i="5"/>
  <c r="E7" i="5" s="1"/>
  <c r="E6" i="5" s="1"/>
  <c r="E5" i="5" s="1"/>
  <c r="F8" i="5"/>
  <c r="F7" i="5" s="1"/>
  <c r="F6" i="5" s="1"/>
  <c r="F5" i="5" s="1"/>
  <c r="D14" i="5"/>
  <c r="D13" i="5" s="1"/>
  <c r="D12" i="5" s="1"/>
  <c r="D11" i="5" s="1"/>
  <c r="D10" i="5" s="1"/>
  <c r="E14" i="5"/>
  <c r="E13" i="5" s="1"/>
  <c r="E12" i="5" s="1"/>
  <c r="E11" i="5" s="1"/>
  <c r="E10" i="5" s="1"/>
  <c r="F14" i="5"/>
  <c r="F13" i="5" s="1"/>
  <c r="F12" i="5" s="1"/>
  <c r="F11" i="5" s="1"/>
  <c r="F10" i="5" s="1"/>
  <c r="D20" i="5"/>
  <c r="D19" i="5" s="1"/>
  <c r="E20" i="5"/>
  <c r="E19" i="5" s="1"/>
  <c r="F20" i="5"/>
  <c r="F19" i="5" s="1"/>
  <c r="D32" i="5"/>
  <c r="D31" i="5" s="1"/>
  <c r="E32" i="5"/>
  <c r="E31" i="5" s="1"/>
  <c r="F32" i="5"/>
  <c r="F31" i="5" s="1"/>
  <c r="D37" i="5"/>
  <c r="D36" i="5" s="1"/>
  <c r="E37" i="5"/>
  <c r="E36" i="5" s="1"/>
  <c r="F37" i="5"/>
  <c r="F36" i="5" s="1"/>
  <c r="C8" i="5"/>
  <c r="C7" i="5" s="1"/>
  <c r="D92" i="1"/>
  <c r="D91" i="1" s="1"/>
  <c r="D21" i="2" s="1"/>
  <c r="G54" i="9" s="1"/>
  <c r="E92" i="1"/>
  <c r="E91" i="1" s="1"/>
  <c r="E21" i="2" s="1"/>
  <c r="H54" i="9" s="1"/>
  <c r="F92" i="1"/>
  <c r="F91" i="1" s="1"/>
  <c r="F21" i="2" s="1"/>
  <c r="I54" i="9" s="1"/>
  <c r="D88" i="1"/>
  <c r="E88" i="1"/>
  <c r="F88" i="1"/>
  <c r="D85" i="1"/>
  <c r="E85" i="1"/>
  <c r="F85" i="1"/>
  <c r="D83" i="1"/>
  <c r="E83" i="1"/>
  <c r="F83" i="1"/>
  <c r="D72" i="1"/>
  <c r="E72" i="1"/>
  <c r="F72" i="1"/>
  <c r="D69" i="1"/>
  <c r="E69" i="1"/>
  <c r="F69" i="1"/>
  <c r="D63" i="1"/>
  <c r="D62" i="1" s="1"/>
  <c r="D61" i="1" s="1"/>
  <c r="D60" i="1" s="1"/>
  <c r="D59" i="1" s="1"/>
  <c r="E63" i="1"/>
  <c r="E62" i="1" s="1"/>
  <c r="E61" i="1" s="1"/>
  <c r="E60" i="1" s="1"/>
  <c r="E59" i="1" s="1"/>
  <c r="F63" i="1"/>
  <c r="F62" i="1" s="1"/>
  <c r="F61" i="1" s="1"/>
  <c r="F60" i="1" s="1"/>
  <c r="D57" i="1"/>
  <c r="D56" i="1" s="1"/>
  <c r="E57" i="1"/>
  <c r="E56" i="1" s="1"/>
  <c r="E11" i="2" s="1"/>
  <c r="H53" i="9" s="1"/>
  <c r="F57" i="1"/>
  <c r="F56" i="1" s="1"/>
  <c r="F11" i="2" s="1"/>
  <c r="I53" i="9" s="1"/>
  <c r="D337" i="1"/>
  <c r="D336" i="1" s="1"/>
  <c r="D335" i="1" s="1"/>
  <c r="E337" i="1"/>
  <c r="E336" i="1" s="1"/>
  <c r="E335" i="1" s="1"/>
  <c r="F337" i="1"/>
  <c r="F334" i="1" s="1"/>
  <c r="D331" i="1"/>
  <c r="D330" i="1" s="1"/>
  <c r="D329" i="1" s="1"/>
  <c r="D328" i="1" s="1"/>
  <c r="E331" i="1"/>
  <c r="E330" i="1" s="1"/>
  <c r="E329" i="1" s="1"/>
  <c r="E328" i="1" s="1"/>
  <c r="F331" i="1"/>
  <c r="F330" i="1" s="1"/>
  <c r="F329" i="1" s="1"/>
  <c r="F328" i="1" s="1"/>
  <c r="E295" i="1"/>
  <c r="E294" i="1" s="1"/>
  <c r="E293" i="1" s="1"/>
  <c r="E292" i="1" s="1"/>
  <c r="E291" i="1" s="1"/>
  <c r="F295" i="1"/>
  <c r="F294" i="1" s="1"/>
  <c r="F293" i="1" s="1"/>
  <c r="F292" i="1" s="1"/>
  <c r="F291" i="1" s="1"/>
  <c r="D221" i="1"/>
  <c r="E221" i="1"/>
  <c r="F221" i="1"/>
  <c r="D229" i="1"/>
  <c r="E229" i="1"/>
  <c r="F229" i="1"/>
  <c r="D187" i="1"/>
  <c r="D186" i="1" s="1"/>
  <c r="D185" i="1" s="1"/>
  <c r="E187" i="1"/>
  <c r="E186" i="1" s="1"/>
  <c r="E185" i="1" s="1"/>
  <c r="F187" i="1"/>
  <c r="F186" i="1" s="1"/>
  <c r="D178" i="1"/>
  <c r="D177" i="1" s="1"/>
  <c r="D41" i="2" s="1"/>
  <c r="G59" i="9" s="1"/>
  <c r="E178" i="1"/>
  <c r="E177" i="1" s="1"/>
  <c r="E41" i="2" s="1"/>
  <c r="H59" i="9" s="1"/>
  <c r="F178" i="1"/>
  <c r="F177" i="1" s="1"/>
  <c r="F41" i="2" s="1"/>
  <c r="I59" i="9" s="1"/>
  <c r="D173" i="1"/>
  <c r="D172" i="1" s="1"/>
  <c r="D40" i="2" s="1"/>
  <c r="G55" i="9" s="1"/>
  <c r="E173" i="1"/>
  <c r="E172" i="1" s="1"/>
  <c r="E40" i="2" s="1"/>
  <c r="H55" i="9" s="1"/>
  <c r="F173" i="1"/>
  <c r="F172" i="1" s="1"/>
  <c r="F40" i="2" s="1"/>
  <c r="I55" i="9" s="1"/>
  <c r="D152" i="1"/>
  <c r="E152" i="1"/>
  <c r="F152" i="1"/>
  <c r="D162" i="1"/>
  <c r="E162" i="1"/>
  <c r="F162" i="1"/>
  <c r="D170" i="1"/>
  <c r="E170" i="1"/>
  <c r="F170" i="1"/>
  <c r="D147" i="1"/>
  <c r="E147" i="1"/>
  <c r="F147" i="1"/>
  <c r="D144" i="1"/>
  <c r="E144" i="1"/>
  <c r="F144" i="1"/>
  <c r="D142" i="1"/>
  <c r="E142" i="1"/>
  <c r="F142" i="1"/>
  <c r="F141" i="1" s="1"/>
  <c r="D124" i="1"/>
  <c r="D123" i="1" s="1"/>
  <c r="D34" i="2" s="1"/>
  <c r="G37" i="9" s="1"/>
  <c r="E124" i="1"/>
  <c r="E123" i="1" s="1"/>
  <c r="E34" i="2" s="1"/>
  <c r="H37" i="9" s="1"/>
  <c r="F124" i="1"/>
  <c r="F123" i="1" s="1"/>
  <c r="F34" i="2" s="1"/>
  <c r="I37" i="9" s="1"/>
  <c r="D127" i="1"/>
  <c r="E127" i="1"/>
  <c r="F127" i="1"/>
  <c r="D131" i="1"/>
  <c r="E131" i="1"/>
  <c r="F131" i="1"/>
  <c r="D136" i="1"/>
  <c r="E136" i="1"/>
  <c r="F136" i="1"/>
  <c r="D312" i="1"/>
  <c r="D311" i="1" s="1"/>
  <c r="E312" i="1"/>
  <c r="E311" i="1" s="1"/>
  <c r="F312" i="1"/>
  <c r="F311" i="1" s="1"/>
  <c r="D324" i="1"/>
  <c r="E324" i="1"/>
  <c r="F324" i="1"/>
  <c r="D307" i="1"/>
  <c r="D306" i="1" s="1"/>
  <c r="E307" i="1"/>
  <c r="E306" i="1" s="1"/>
  <c r="F307" i="1"/>
  <c r="F306" i="1" s="1"/>
  <c r="F305" i="1" s="1"/>
  <c r="F304" i="1" s="1"/>
  <c r="L12" i="1" s="1"/>
  <c r="E289" i="1"/>
  <c r="E288" i="1" s="1"/>
  <c r="E287" i="1" s="1"/>
  <c r="E286" i="1" s="1"/>
  <c r="E285" i="1" s="1"/>
  <c r="F289" i="1"/>
  <c r="F288" i="1" s="1"/>
  <c r="E273" i="1"/>
  <c r="F273" i="1"/>
  <c r="E275" i="1"/>
  <c r="F275" i="1"/>
  <c r="E280" i="1"/>
  <c r="F280" i="1"/>
  <c r="D73" i="2"/>
  <c r="G48" i="9" s="1"/>
  <c r="E283" i="1"/>
  <c r="E282" i="1" s="1"/>
  <c r="E73" i="2" s="1"/>
  <c r="F283" i="1"/>
  <c r="F282" i="1" s="1"/>
  <c r="F73" i="2" s="1"/>
  <c r="I48" i="9" s="1"/>
  <c r="D258" i="1"/>
  <c r="E258" i="1"/>
  <c r="F258" i="1"/>
  <c r="E265" i="1"/>
  <c r="F265" i="1"/>
  <c r="D260" i="1"/>
  <c r="E260" i="1"/>
  <c r="F260" i="1"/>
  <c r="D69" i="2"/>
  <c r="E268" i="1"/>
  <c r="E267" i="1" s="1"/>
  <c r="E69" i="2" s="1"/>
  <c r="F268" i="1"/>
  <c r="F267" i="1" s="1"/>
  <c r="F69" i="2" s="1"/>
  <c r="F247" i="1"/>
  <c r="F249" i="1"/>
  <c r="F252" i="1"/>
  <c r="D236" i="1"/>
  <c r="D235" i="1" s="1"/>
  <c r="E236" i="1"/>
  <c r="E235" i="1" s="1"/>
  <c r="F236" i="1"/>
  <c r="F235" i="1" s="1"/>
  <c r="D214" i="1"/>
  <c r="D213" i="1" s="1"/>
  <c r="E214" i="1"/>
  <c r="E213" i="1" s="1"/>
  <c r="F214" i="1"/>
  <c r="F213" i="1" s="1"/>
  <c r="D106" i="1"/>
  <c r="D100" i="1" s="1"/>
  <c r="D26" i="2" s="1"/>
  <c r="D25" i="2" s="1"/>
  <c r="D24" i="2" s="1"/>
  <c r="E106" i="1"/>
  <c r="E100" i="1" s="1"/>
  <c r="E26" i="2" s="1"/>
  <c r="E25" i="2" s="1"/>
  <c r="E24" i="2" s="1"/>
  <c r="F106" i="1"/>
  <c r="F100" i="1" s="1"/>
  <c r="F26" i="2" s="1"/>
  <c r="F25" i="2" s="1"/>
  <c r="F24" i="2" s="1"/>
  <c r="D112" i="1"/>
  <c r="E112" i="1"/>
  <c r="F112" i="1"/>
  <c r="D114" i="1"/>
  <c r="E114" i="1"/>
  <c r="F114" i="1"/>
  <c r="D78" i="1"/>
  <c r="E78" i="1"/>
  <c r="F78" i="1"/>
  <c r="D27" i="1"/>
  <c r="E27" i="1"/>
  <c r="F27" i="1"/>
  <c r="D14" i="1"/>
  <c r="E14" i="1"/>
  <c r="F14" i="1"/>
  <c r="F8" i="1"/>
  <c r="E50" i="2" l="1"/>
  <c r="H52" i="9" s="1"/>
  <c r="E193" i="1"/>
  <c r="E192" i="1" s="1"/>
  <c r="F50" i="2"/>
  <c r="I52" i="9" s="1"/>
  <c r="F193" i="1"/>
  <c r="F192" i="1" s="1"/>
  <c r="D50" i="2"/>
  <c r="G52" i="9" s="1"/>
  <c r="D193" i="1"/>
  <c r="D192" i="1" s="1"/>
  <c r="D141" i="1"/>
  <c r="D38" i="2" s="1"/>
  <c r="D49" i="2"/>
  <c r="E318" i="1"/>
  <c r="E317" i="1" s="1"/>
  <c r="E316" i="1" s="1"/>
  <c r="E315" i="1" s="1"/>
  <c r="E314" i="1" s="1"/>
  <c r="E141" i="1"/>
  <c r="F246" i="1"/>
  <c r="F64" i="2" s="1"/>
  <c r="F63" i="2" s="1"/>
  <c r="F62" i="2" s="1"/>
  <c r="F61" i="2" s="1"/>
  <c r="D64" i="2"/>
  <c r="D63" i="2" s="1"/>
  <c r="D62" i="2" s="1"/>
  <c r="D61" i="2" s="1"/>
  <c r="E220" i="1"/>
  <c r="E53" i="2" s="1"/>
  <c r="E52" i="2" s="1"/>
  <c r="E51" i="2" s="1"/>
  <c r="D220" i="1"/>
  <c r="D219" i="1" s="1"/>
  <c r="D218" i="1" s="1"/>
  <c r="D334" i="1"/>
  <c r="D327" i="1" s="1"/>
  <c r="D326" i="1" s="1"/>
  <c r="F102" i="2"/>
  <c r="F101" i="2" s="1"/>
  <c r="F100" i="2" s="1"/>
  <c r="E102" i="2"/>
  <c r="E101" i="2" s="1"/>
  <c r="E100" i="2" s="1"/>
  <c r="F318" i="1"/>
  <c r="F317" i="1" s="1"/>
  <c r="F316" i="1" s="1"/>
  <c r="F315" i="1" s="1"/>
  <c r="F314" i="1" s="1"/>
  <c r="D318" i="1"/>
  <c r="D317" i="1" s="1"/>
  <c r="D316" i="1" s="1"/>
  <c r="D315" i="1" s="1"/>
  <c r="D314" i="1" s="1"/>
  <c r="D309" i="1"/>
  <c r="D257" i="1"/>
  <c r="D256" i="1" s="1"/>
  <c r="D255" i="1" s="1"/>
  <c r="E49" i="2"/>
  <c r="D48" i="2"/>
  <c r="F146" i="1"/>
  <c r="F39" i="2" s="1"/>
  <c r="D111" i="1"/>
  <c r="D110" i="1" s="1"/>
  <c r="F82" i="1"/>
  <c r="F20" i="2" s="1"/>
  <c r="I49" i="9" s="1"/>
  <c r="D82" i="1"/>
  <c r="D20" i="2" s="1"/>
  <c r="G49" i="9" s="1"/>
  <c r="D68" i="1"/>
  <c r="D19" i="2" s="1"/>
  <c r="G39" i="9" s="1"/>
  <c r="F68" i="1"/>
  <c r="F19" i="2" s="1"/>
  <c r="I39" i="9" s="1"/>
  <c r="D66" i="1"/>
  <c r="D65" i="1" s="1"/>
  <c r="F7" i="1"/>
  <c r="F6" i="1" s="1"/>
  <c r="F5" i="1" s="1"/>
  <c r="F29" i="6"/>
  <c r="F35" i="5"/>
  <c r="F34" i="5" s="1"/>
  <c r="L4" i="5" s="1"/>
  <c r="F234" i="1"/>
  <c r="F233" i="1" s="1"/>
  <c r="F232" i="1" s="1"/>
  <c r="F57" i="2"/>
  <c r="F56" i="2" s="1"/>
  <c r="F55" i="2" s="1"/>
  <c r="F54" i="2" s="1"/>
  <c r="D234" i="1"/>
  <c r="D233" i="1" s="1"/>
  <c r="D232" i="1" s="1"/>
  <c r="D57" i="2"/>
  <c r="D56" i="2" s="1"/>
  <c r="D55" i="2" s="1"/>
  <c r="D54" i="2" s="1"/>
  <c r="D305" i="1"/>
  <c r="D304" i="1" s="1"/>
  <c r="J12" i="1" s="1"/>
  <c r="D89" i="2"/>
  <c r="G47" i="9" s="1"/>
  <c r="F310" i="1"/>
  <c r="F92" i="2"/>
  <c r="I58" i="9" s="1"/>
  <c r="I56" i="9" s="1"/>
  <c r="D77" i="2"/>
  <c r="D76" i="2" s="1"/>
  <c r="D75" i="2" s="1"/>
  <c r="D74" i="2" s="1"/>
  <c r="E234" i="1"/>
  <c r="E233" i="1" s="1"/>
  <c r="E232" i="1" s="1"/>
  <c r="E57" i="2"/>
  <c r="E56" i="2" s="1"/>
  <c r="E55" i="2" s="1"/>
  <c r="E54" i="2" s="1"/>
  <c r="D81" i="2"/>
  <c r="D80" i="2" s="1"/>
  <c r="D79" i="2" s="1"/>
  <c r="D78" i="2" s="1"/>
  <c r="E92" i="2"/>
  <c r="E91" i="2" s="1"/>
  <c r="E90" i="2" s="1"/>
  <c r="E310" i="1"/>
  <c r="D11" i="2"/>
  <c r="G53" i="9" s="1"/>
  <c r="G51" i="9" s="1"/>
  <c r="E305" i="1"/>
  <c r="E304" i="1" s="1"/>
  <c r="K12" i="1" s="1"/>
  <c r="E89" i="2"/>
  <c r="E88" i="2" s="1"/>
  <c r="E87" i="2" s="1"/>
  <c r="D92" i="2"/>
  <c r="G58" i="9" s="1"/>
  <c r="G56" i="9" s="1"/>
  <c r="D310" i="1"/>
  <c r="D18" i="6"/>
  <c r="D18" i="5"/>
  <c r="D17" i="5" s="1"/>
  <c r="J8" i="5" s="1"/>
  <c r="F287" i="1"/>
  <c r="F286" i="1" s="1"/>
  <c r="F285" i="1" s="1"/>
  <c r="F77" i="2"/>
  <c r="F76" i="2" s="1"/>
  <c r="F75" i="2" s="1"/>
  <c r="F74" i="2" s="1"/>
  <c r="F185" i="1"/>
  <c r="F44" i="2"/>
  <c r="F43" i="2" s="1"/>
  <c r="F18" i="5"/>
  <c r="F17" i="5" s="1"/>
  <c r="F16" i="5" s="1"/>
  <c r="F18" i="6"/>
  <c r="E18" i="6"/>
  <c r="E18" i="5"/>
  <c r="E17" i="5" s="1"/>
  <c r="K8" i="5" s="1"/>
  <c r="F309" i="1"/>
  <c r="F336" i="1"/>
  <c r="E44" i="2"/>
  <c r="E43" i="2" s="1"/>
  <c r="E77" i="2"/>
  <c r="E76" i="2" s="1"/>
  <c r="E75" i="2" s="1"/>
  <c r="E74" i="2" s="1"/>
  <c r="D102" i="2"/>
  <c r="D101" i="2" s="1"/>
  <c r="D100" i="2" s="1"/>
  <c r="F89" i="2"/>
  <c r="E309" i="1"/>
  <c r="F327" i="1"/>
  <c r="F326" i="1" s="1"/>
  <c r="E15" i="2"/>
  <c r="E14" i="2" s="1"/>
  <c r="E13" i="2" s="1"/>
  <c r="E12" i="2" s="1"/>
  <c r="D44" i="2"/>
  <c r="D43" i="2" s="1"/>
  <c r="E35" i="5"/>
  <c r="E34" i="5" s="1"/>
  <c r="K4" i="5" s="1"/>
  <c r="E29" i="6"/>
  <c r="D30" i="5"/>
  <c r="D29" i="5" s="1"/>
  <c r="D26" i="6"/>
  <c r="D15" i="2"/>
  <c r="D14" i="2" s="1"/>
  <c r="D13" i="2" s="1"/>
  <c r="D12" i="2" s="1"/>
  <c r="D35" i="5"/>
  <c r="D34" i="5" s="1"/>
  <c r="J4" i="5" s="1"/>
  <c r="D29" i="6"/>
  <c r="F66" i="1"/>
  <c r="F15" i="2"/>
  <c r="F14" i="2" s="1"/>
  <c r="F13" i="2" s="1"/>
  <c r="F12" i="2" s="1"/>
  <c r="F81" i="2"/>
  <c r="F80" i="2" s="1"/>
  <c r="F79" i="2" s="1"/>
  <c r="F78" i="2" s="1"/>
  <c r="E105" i="2"/>
  <c r="E104" i="2" s="1"/>
  <c r="E103" i="2" s="1"/>
  <c r="F30" i="5"/>
  <c r="F29" i="5" s="1"/>
  <c r="F26" i="6"/>
  <c r="F111" i="1"/>
  <c r="E126" i="1"/>
  <c r="E35" i="2" s="1"/>
  <c r="E33" i="2" s="1"/>
  <c r="E32" i="2" s="1"/>
  <c r="E81" i="2"/>
  <c r="E80" i="2" s="1"/>
  <c r="E79" i="2" s="1"/>
  <c r="E78" i="2" s="1"/>
  <c r="D105" i="2"/>
  <c r="D104" i="2" s="1"/>
  <c r="D103" i="2" s="1"/>
  <c r="E30" i="5"/>
  <c r="E29" i="5" s="1"/>
  <c r="E26" i="6"/>
  <c r="F257" i="1"/>
  <c r="F68" i="2" s="1"/>
  <c r="F67" i="2" s="1"/>
  <c r="F66" i="2" s="1"/>
  <c r="E111" i="1"/>
  <c r="F48" i="2"/>
  <c r="F220" i="1"/>
  <c r="E334" i="1"/>
  <c r="E327" i="1" s="1"/>
  <c r="E326" i="1" s="1"/>
  <c r="I51" i="9"/>
  <c r="H51" i="9"/>
  <c r="H48" i="9"/>
  <c r="E4" i="5"/>
  <c r="F4" i="5"/>
  <c r="D16" i="5"/>
  <c r="D4" i="5"/>
  <c r="E66" i="1"/>
  <c r="E65" i="1" s="1"/>
  <c r="E82" i="1"/>
  <c r="E20" i="2" s="1"/>
  <c r="H49" i="9" s="1"/>
  <c r="E68" i="1"/>
  <c r="E19" i="2" s="1"/>
  <c r="H39" i="9" s="1"/>
  <c r="F59" i="1"/>
  <c r="E146" i="1"/>
  <c r="E39" i="2" s="1"/>
  <c r="F126" i="1"/>
  <c r="F35" i="2" s="1"/>
  <c r="I45" i="9" s="1"/>
  <c r="D126" i="1"/>
  <c r="E270" i="1"/>
  <c r="F270" i="1"/>
  <c r="F272" i="1"/>
  <c r="E272" i="1"/>
  <c r="E257" i="1"/>
  <c r="C170" i="1"/>
  <c r="C114" i="1"/>
  <c r="D8" i="1"/>
  <c r="D99" i="1"/>
  <c r="D98" i="1" s="1"/>
  <c r="D118" i="1"/>
  <c r="D117" i="1" s="1"/>
  <c r="D146" i="1"/>
  <c r="D39" i="2" s="1"/>
  <c r="E27" i="5"/>
  <c r="G28" i="9" l="1"/>
  <c r="G27" i="9" s="1"/>
  <c r="G26" i="9" s="1"/>
  <c r="D191" i="1"/>
  <c r="I28" i="9"/>
  <c r="I27" i="9" s="1"/>
  <c r="I26" i="9" s="1"/>
  <c r="H28" i="9"/>
  <c r="H27" i="9" s="1"/>
  <c r="H26" i="9" s="1"/>
  <c r="L8" i="5"/>
  <c r="J13" i="1"/>
  <c r="D68" i="2"/>
  <c r="D67" i="2" s="1"/>
  <c r="D66" i="2" s="1"/>
  <c r="E219" i="1"/>
  <c r="E218" i="1" s="1"/>
  <c r="E191" i="1" s="1"/>
  <c r="E64" i="2"/>
  <c r="E63" i="2" s="1"/>
  <c r="E62" i="2" s="1"/>
  <c r="E61" i="2" s="1"/>
  <c r="E97" i="2"/>
  <c r="H65" i="9" s="1"/>
  <c r="G40" i="9"/>
  <c r="D37" i="2"/>
  <c r="D36" i="2" s="1"/>
  <c r="D53" i="2"/>
  <c r="D52" i="2" s="1"/>
  <c r="D51" i="2" s="1"/>
  <c r="E99" i="2"/>
  <c r="E98" i="2" s="1"/>
  <c r="D97" i="2"/>
  <c r="D96" i="2" s="1"/>
  <c r="D95" i="2" s="1"/>
  <c r="D94" i="2" s="1"/>
  <c r="D93" i="2" s="1"/>
  <c r="D29" i="2"/>
  <c r="G44" i="9" s="1"/>
  <c r="H45" i="9"/>
  <c r="F97" i="2"/>
  <c r="I65" i="9" s="1"/>
  <c r="D99" i="2"/>
  <c r="D98" i="2" s="1"/>
  <c r="D91" i="2"/>
  <c r="D90" i="2" s="1"/>
  <c r="H58" i="9"/>
  <c r="H56" i="9" s="1"/>
  <c r="E86" i="2"/>
  <c r="K13" i="1"/>
  <c r="D88" i="2"/>
  <c r="D87" i="2" s="1"/>
  <c r="F256" i="1"/>
  <c r="F255" i="1" s="1"/>
  <c r="I36" i="9"/>
  <c r="F245" i="1"/>
  <c r="F244" i="1" s="1"/>
  <c r="F243" i="1" s="1"/>
  <c r="D47" i="2"/>
  <c r="D46" i="2" s="1"/>
  <c r="F122" i="1"/>
  <c r="F121" i="1" s="1"/>
  <c r="L10" i="1" s="1"/>
  <c r="E122" i="1"/>
  <c r="E121" i="1" s="1"/>
  <c r="K10" i="1" s="1"/>
  <c r="F18" i="2"/>
  <c r="F17" i="2" s="1"/>
  <c r="F16" i="2" s="1"/>
  <c r="D18" i="2"/>
  <c r="D17" i="2" s="1"/>
  <c r="D16" i="2" s="1"/>
  <c r="D67" i="1"/>
  <c r="F67" i="1"/>
  <c r="J14" i="1"/>
  <c r="F4" i="1"/>
  <c r="L11" i="1"/>
  <c r="F10" i="2"/>
  <c r="I46" i="9" s="1"/>
  <c r="E16" i="5"/>
  <c r="D116" i="1"/>
  <c r="D109" i="1" s="1"/>
  <c r="J9" i="1" s="1"/>
  <c r="D31" i="2"/>
  <c r="E256" i="1"/>
  <c r="E255" i="1" s="1"/>
  <c r="E68" i="2"/>
  <c r="E67" i="2" s="1"/>
  <c r="E66" i="2" s="1"/>
  <c r="H66" i="9"/>
  <c r="H12" i="9"/>
  <c r="E17" i="6"/>
  <c r="E16" i="6" s="1"/>
  <c r="E15" i="6" s="1"/>
  <c r="E18" i="2"/>
  <c r="E17" i="2" s="1"/>
  <c r="E16" i="2" s="1"/>
  <c r="F91" i="2"/>
  <c r="F90" i="2" s="1"/>
  <c r="I47" i="9"/>
  <c r="F88" i="2"/>
  <c r="F87" i="2" s="1"/>
  <c r="F219" i="1"/>
  <c r="F218" i="1" s="1"/>
  <c r="F191" i="1" s="1"/>
  <c r="F53" i="2"/>
  <c r="H50" i="9"/>
  <c r="F65" i="1"/>
  <c r="L14" i="1"/>
  <c r="I12" i="9"/>
  <c r="F17" i="6"/>
  <c r="F16" i="6" s="1"/>
  <c r="F15" i="6" s="1"/>
  <c r="H42" i="9"/>
  <c r="E271" i="1"/>
  <c r="E72" i="2"/>
  <c r="G42" i="9"/>
  <c r="E48" i="2"/>
  <c r="L13" i="1"/>
  <c r="H47" i="9"/>
  <c r="F33" i="2"/>
  <c r="F32" i="2" s="1"/>
  <c r="E110" i="1"/>
  <c r="E29" i="2"/>
  <c r="F110" i="1"/>
  <c r="F29" i="2"/>
  <c r="G66" i="9"/>
  <c r="G12" i="9"/>
  <c r="D17" i="6"/>
  <c r="D16" i="6" s="1"/>
  <c r="D15" i="6" s="1"/>
  <c r="D122" i="1"/>
  <c r="D121" i="1" s="1"/>
  <c r="J10" i="1" s="1"/>
  <c r="D35" i="2"/>
  <c r="D72" i="2"/>
  <c r="F271" i="1"/>
  <c r="F72" i="2"/>
  <c r="F49" i="2"/>
  <c r="F335" i="1"/>
  <c r="F105" i="2"/>
  <c r="F104" i="2" s="1"/>
  <c r="F103" i="2" s="1"/>
  <c r="F99" i="2" s="1"/>
  <c r="F98" i="2" s="1"/>
  <c r="K14" i="1"/>
  <c r="E67" i="1"/>
  <c r="D140" i="1"/>
  <c r="D139" i="1" s="1"/>
  <c r="J15" i="1" s="1"/>
  <c r="D303" i="1"/>
  <c r="D254" i="1"/>
  <c r="D7" i="1"/>
  <c r="D28" i="6"/>
  <c r="D27" i="6" s="1"/>
  <c r="E28" i="6"/>
  <c r="E27" i="6" s="1"/>
  <c r="F28" i="6"/>
  <c r="F27" i="6" s="1"/>
  <c r="D25" i="6"/>
  <c r="D24" i="6" s="1"/>
  <c r="E25" i="6"/>
  <c r="E24" i="6" s="1"/>
  <c r="F25" i="6"/>
  <c r="F24" i="6" s="1"/>
  <c r="D22" i="6"/>
  <c r="D21" i="6" s="1"/>
  <c r="E22" i="6"/>
  <c r="E21" i="6" s="1"/>
  <c r="F22" i="6"/>
  <c r="F21" i="6" s="1"/>
  <c r="C22" i="6"/>
  <c r="C21" i="6" s="1"/>
  <c r="D11" i="6"/>
  <c r="E11" i="6"/>
  <c r="F11" i="6"/>
  <c r="C13" i="6"/>
  <c r="C12" i="6" s="1"/>
  <c r="C11" i="6" s="1"/>
  <c r="D9" i="6"/>
  <c r="D8" i="6" s="1"/>
  <c r="D7" i="6" s="1"/>
  <c r="E9" i="6"/>
  <c r="E8" i="6" s="1"/>
  <c r="E7" i="6" s="1"/>
  <c r="F9" i="6"/>
  <c r="F8" i="6" s="1"/>
  <c r="F7" i="6" s="1"/>
  <c r="C9" i="6"/>
  <c r="G36" i="9" l="1"/>
  <c r="E96" i="2"/>
  <c r="E95" i="2" s="1"/>
  <c r="E94" i="2" s="1"/>
  <c r="E93" i="2" s="1"/>
  <c r="G65" i="9"/>
  <c r="G50" i="9"/>
  <c r="D45" i="2"/>
  <c r="J8" i="1"/>
  <c r="D28" i="2"/>
  <c r="F96" i="2"/>
  <c r="F95" i="2" s="1"/>
  <c r="F94" i="2" s="1"/>
  <c r="F93" i="2" s="1"/>
  <c r="D86" i="2"/>
  <c r="F9" i="2"/>
  <c r="F8" i="2" s="1"/>
  <c r="F7" i="2" s="1"/>
  <c r="F6" i="2" s="1"/>
  <c r="I66" i="9"/>
  <c r="F3" i="1"/>
  <c r="G45" i="9"/>
  <c r="D33" i="2"/>
  <c r="D32" i="2" s="1"/>
  <c r="F47" i="2"/>
  <c r="F46" i="2" s="1"/>
  <c r="I42" i="9"/>
  <c r="H44" i="9"/>
  <c r="E28" i="2"/>
  <c r="H38" i="9"/>
  <c r="E71" i="2"/>
  <c r="E70" i="2" s="1"/>
  <c r="E65" i="2" s="1"/>
  <c r="F52" i="2"/>
  <c r="F51" i="2" s="1"/>
  <c r="I50" i="9"/>
  <c r="G64" i="9"/>
  <c r="G63" i="9" s="1"/>
  <c r="D30" i="2"/>
  <c r="H36" i="9"/>
  <c r="E47" i="2"/>
  <c r="E46" i="2" s="1"/>
  <c r="E45" i="2" s="1"/>
  <c r="I38" i="9"/>
  <c r="F71" i="2"/>
  <c r="F70" i="2" s="1"/>
  <c r="F65" i="2" s="1"/>
  <c r="G38" i="9"/>
  <c r="D71" i="2"/>
  <c r="D70" i="2" s="1"/>
  <c r="D65" i="2" s="1"/>
  <c r="I44" i="9"/>
  <c r="F28" i="2"/>
  <c r="F6" i="6"/>
  <c r="D10" i="2"/>
  <c r="D6" i="1"/>
  <c r="D5" i="1" s="1"/>
  <c r="F86" i="2"/>
  <c r="C8" i="6"/>
  <c r="C7" i="6" s="1"/>
  <c r="D6" i="6"/>
  <c r="E6" i="6"/>
  <c r="D97" i="1"/>
  <c r="D96" i="1" s="1"/>
  <c r="G35" i="9" l="1"/>
  <c r="G62" i="9"/>
  <c r="H13" i="8" s="1"/>
  <c r="F45" i="2"/>
  <c r="I41" i="9"/>
  <c r="D27" i="2"/>
  <c r="D23" i="2" s="1"/>
  <c r="D22" i="2" s="1"/>
  <c r="D9" i="2"/>
  <c r="D8" i="2" s="1"/>
  <c r="D7" i="2" s="1"/>
  <c r="D6" i="2" s="1"/>
  <c r="G46" i="9"/>
  <c r="G41" i="9" s="1"/>
  <c r="D4" i="1"/>
  <c r="D3" i="1" s="1"/>
  <c r="D2" i="1" s="1"/>
  <c r="J11" i="1"/>
  <c r="J17" i="1" s="1"/>
  <c r="D141" i="5"/>
  <c r="D140" i="5" s="1"/>
  <c r="E141" i="5"/>
  <c r="E140" i="5" s="1"/>
  <c r="F141" i="5"/>
  <c r="F140" i="5" s="1"/>
  <c r="D131" i="5"/>
  <c r="D130" i="5" s="1"/>
  <c r="E131" i="5"/>
  <c r="E130" i="5" s="1"/>
  <c r="F131" i="5"/>
  <c r="F130" i="5" s="1"/>
  <c r="D124" i="5"/>
  <c r="D123" i="5" s="1"/>
  <c r="E124" i="5"/>
  <c r="E123" i="5" s="1"/>
  <c r="F124" i="5"/>
  <c r="F123" i="5" s="1"/>
  <c r="D117" i="5"/>
  <c r="D116" i="5" s="1"/>
  <c r="E117" i="5"/>
  <c r="E116" i="5" s="1"/>
  <c r="F117" i="5"/>
  <c r="F116" i="5" s="1"/>
  <c r="D112" i="5"/>
  <c r="D111" i="5" s="1"/>
  <c r="D100" i="5"/>
  <c r="D99" i="5" s="1"/>
  <c r="E100" i="5"/>
  <c r="E99" i="5" s="1"/>
  <c r="F100" i="5"/>
  <c r="F99" i="5" s="1"/>
  <c r="F94" i="5"/>
  <c r="F93" i="5" s="1"/>
  <c r="D88" i="5"/>
  <c r="D87" i="5" s="1"/>
  <c r="E88" i="5"/>
  <c r="E87" i="5" s="1"/>
  <c r="F88" i="5"/>
  <c r="F87" i="5" s="1"/>
  <c r="D83" i="5"/>
  <c r="D82" i="5" s="1"/>
  <c r="E83" i="5"/>
  <c r="E82" i="5" s="1"/>
  <c r="F83" i="5"/>
  <c r="F82" i="5" s="1"/>
  <c r="D77" i="5"/>
  <c r="D76" i="5" s="1"/>
  <c r="E77" i="5"/>
  <c r="E76" i="5" s="1"/>
  <c r="F77" i="5"/>
  <c r="F76" i="5" s="1"/>
  <c r="D60" i="5"/>
  <c r="E60" i="5"/>
  <c r="E59" i="5" s="1"/>
  <c r="F60" i="5"/>
  <c r="F59" i="5" s="1"/>
  <c r="D53" i="5"/>
  <c r="D52" i="5" s="1"/>
  <c r="D34" i="6" s="1"/>
  <c r="G17" i="9" s="1"/>
  <c r="E53" i="5"/>
  <c r="E52" i="5" s="1"/>
  <c r="E34" i="6" s="1"/>
  <c r="H17" i="9" s="1"/>
  <c r="F53" i="5"/>
  <c r="F52" i="5" s="1"/>
  <c r="F34" i="6" s="1"/>
  <c r="I17" i="9" s="1"/>
  <c r="D50" i="5"/>
  <c r="D49" i="5" s="1"/>
  <c r="D33" i="6" s="1"/>
  <c r="G15" i="9" s="1"/>
  <c r="G14" i="9" s="1"/>
  <c r="E50" i="5"/>
  <c r="E49" i="5" s="1"/>
  <c r="E33" i="6" s="1"/>
  <c r="H15" i="9" s="1"/>
  <c r="H14" i="9" s="1"/>
  <c r="F50" i="5"/>
  <c r="F49" i="5" s="1"/>
  <c r="F33" i="6" s="1"/>
  <c r="I15" i="9" s="1"/>
  <c r="I14" i="9" s="1"/>
  <c r="D47" i="5"/>
  <c r="E47" i="5"/>
  <c r="F47" i="5"/>
  <c r="D44" i="5"/>
  <c r="E44" i="5"/>
  <c r="F44" i="5"/>
  <c r="D42" i="5"/>
  <c r="E42" i="5"/>
  <c r="F42" i="5"/>
  <c r="D27" i="5"/>
  <c r="D26" i="5" s="1"/>
  <c r="D25" i="5" s="1"/>
  <c r="D24" i="5" s="1"/>
  <c r="E26" i="5"/>
  <c r="E25" i="5" s="1"/>
  <c r="E24" i="5" s="1"/>
  <c r="F27" i="5"/>
  <c r="F26" i="5" s="1"/>
  <c r="F25" i="5" s="1"/>
  <c r="F24" i="5" s="1"/>
  <c r="C141" i="5"/>
  <c r="C140" i="5" s="1"/>
  <c r="C60" i="5"/>
  <c r="C59" i="5" s="1"/>
  <c r="C53" i="5"/>
  <c r="C52" i="5" s="1"/>
  <c r="C34" i="6" s="1"/>
  <c r="F17" i="9" s="1"/>
  <c r="C50" i="5"/>
  <c r="C49" i="5" s="1"/>
  <c r="C33" i="6" s="1"/>
  <c r="F15" i="9" s="1"/>
  <c r="F14" i="9" s="1"/>
  <c r="C47" i="5"/>
  <c r="C44" i="5"/>
  <c r="C42" i="5"/>
  <c r="C37" i="5"/>
  <c r="C36" i="5" s="1"/>
  <c r="C32" i="5"/>
  <c r="C31" i="5" s="1"/>
  <c r="C27" i="5"/>
  <c r="C26" i="5" s="1"/>
  <c r="C25" i="5" s="1"/>
  <c r="C24" i="5" s="1"/>
  <c r="C20" i="5"/>
  <c r="C19" i="5" s="1"/>
  <c r="C18" i="6" s="1"/>
  <c r="C14" i="5"/>
  <c r="I16" i="9" l="1"/>
  <c r="H16" i="9"/>
  <c r="G16" i="9"/>
  <c r="F16" i="9"/>
  <c r="C17" i="6"/>
  <c r="C16" i="6" s="1"/>
  <c r="C15" i="6" s="1"/>
  <c r="C6" i="6" s="1"/>
  <c r="F12" i="9"/>
  <c r="G34" i="9"/>
  <c r="H12" i="8" s="1"/>
  <c r="H11" i="8" s="1"/>
  <c r="D5" i="2"/>
  <c r="C35" i="5"/>
  <c r="C34" i="5" s="1"/>
  <c r="I4" i="5" s="1"/>
  <c r="C29" i="6"/>
  <c r="E75" i="5"/>
  <c r="E74" i="5" s="1"/>
  <c r="E73" i="5" s="1"/>
  <c r="E71" i="5" s="1"/>
  <c r="E70" i="5" s="1"/>
  <c r="E49" i="6"/>
  <c r="E48" i="6" s="1"/>
  <c r="E47" i="6" s="1"/>
  <c r="E46" i="6" s="1"/>
  <c r="D139" i="5"/>
  <c r="D138" i="5" s="1"/>
  <c r="D136" i="5" s="1"/>
  <c r="D135" i="5" s="1"/>
  <c r="D91" i="6"/>
  <c r="F122" i="5"/>
  <c r="F121" i="5" s="1"/>
  <c r="F120" i="5" s="1"/>
  <c r="F119" i="5" s="1"/>
  <c r="F80" i="6"/>
  <c r="F98" i="5"/>
  <c r="F97" i="5" s="1"/>
  <c r="F64" i="6"/>
  <c r="F63" i="6" s="1"/>
  <c r="F62" i="6" s="1"/>
  <c r="F61" i="6" s="1"/>
  <c r="E98" i="5"/>
  <c r="E97" i="5" s="1"/>
  <c r="E64" i="6"/>
  <c r="E63" i="6" s="1"/>
  <c r="E62" i="6" s="1"/>
  <c r="E61" i="6" s="1"/>
  <c r="D122" i="5"/>
  <c r="D121" i="5" s="1"/>
  <c r="D120" i="5" s="1"/>
  <c r="D119" i="5" s="1"/>
  <c r="D80" i="6"/>
  <c r="E139" i="5"/>
  <c r="E138" i="5" s="1"/>
  <c r="E136" i="5" s="1"/>
  <c r="E135" i="5" s="1"/>
  <c r="E91" i="6"/>
  <c r="F81" i="5"/>
  <c r="F80" i="5" s="1"/>
  <c r="F53" i="6"/>
  <c r="F52" i="6" s="1"/>
  <c r="F51" i="6" s="1"/>
  <c r="F58" i="5"/>
  <c r="F57" i="5" s="1"/>
  <c r="F56" i="5" s="1"/>
  <c r="F38" i="6"/>
  <c r="E81" i="5"/>
  <c r="E80" i="5" s="1"/>
  <c r="E53" i="6"/>
  <c r="E52" i="6" s="1"/>
  <c r="E51" i="6" s="1"/>
  <c r="D98" i="5"/>
  <c r="D97" i="5" s="1"/>
  <c r="D64" i="6"/>
  <c r="D63" i="6" s="1"/>
  <c r="D62" i="6" s="1"/>
  <c r="D61" i="6" s="1"/>
  <c r="F129" i="5"/>
  <c r="F128" i="5" s="1"/>
  <c r="L3" i="5" s="1"/>
  <c r="F85" i="6"/>
  <c r="D115" i="5"/>
  <c r="D114" i="5" s="1"/>
  <c r="D75" i="6"/>
  <c r="D74" i="6" s="1"/>
  <c r="D73" i="6" s="1"/>
  <c r="D75" i="5"/>
  <c r="D74" i="5" s="1"/>
  <c r="D73" i="5" s="1"/>
  <c r="D71" i="5" s="1"/>
  <c r="D70" i="5" s="1"/>
  <c r="D49" i="6"/>
  <c r="D48" i="6" s="1"/>
  <c r="D47" i="6" s="1"/>
  <c r="D46" i="6" s="1"/>
  <c r="D81" i="5"/>
  <c r="D80" i="5" s="1"/>
  <c r="D53" i="6"/>
  <c r="D52" i="6" s="1"/>
  <c r="D51" i="6" s="1"/>
  <c r="D110" i="5"/>
  <c r="D109" i="5" s="1"/>
  <c r="J6" i="5" s="1"/>
  <c r="D72" i="6"/>
  <c r="E129" i="5"/>
  <c r="E128" i="5" s="1"/>
  <c r="K3" i="5" s="1"/>
  <c r="E85" i="6"/>
  <c r="D86" i="5"/>
  <c r="D85" i="5" s="1"/>
  <c r="D56" i="6"/>
  <c r="F92" i="5"/>
  <c r="F91" i="5" s="1"/>
  <c r="F90" i="5" s="1"/>
  <c r="F60" i="6"/>
  <c r="F59" i="6" s="1"/>
  <c r="F58" i="6" s="1"/>
  <c r="F57" i="6" s="1"/>
  <c r="E122" i="5"/>
  <c r="E121" i="5" s="1"/>
  <c r="K5" i="5" s="1"/>
  <c r="E80" i="6"/>
  <c r="E58" i="5"/>
  <c r="E57" i="5" s="1"/>
  <c r="E56" i="5" s="1"/>
  <c r="E38" i="6"/>
  <c r="C58" i="5"/>
  <c r="C57" i="5" s="1"/>
  <c r="C56" i="5" s="1"/>
  <c r="C38" i="6"/>
  <c r="F86" i="5"/>
  <c r="F85" i="5" s="1"/>
  <c r="F56" i="6"/>
  <c r="F115" i="5"/>
  <c r="F114" i="5" s="1"/>
  <c r="F112" i="5" s="1"/>
  <c r="F111" i="5" s="1"/>
  <c r="F75" i="6"/>
  <c r="F74" i="6" s="1"/>
  <c r="F73" i="6" s="1"/>
  <c r="D129" i="5"/>
  <c r="D128" i="5" s="1"/>
  <c r="J3" i="5" s="1"/>
  <c r="D85" i="6"/>
  <c r="C30" i="5"/>
  <c r="C29" i="5" s="1"/>
  <c r="C26" i="6"/>
  <c r="C139" i="5"/>
  <c r="C138" i="5" s="1"/>
  <c r="C136" i="5" s="1"/>
  <c r="C135" i="5" s="1"/>
  <c r="C91" i="6"/>
  <c r="F75" i="5"/>
  <c r="F74" i="5" s="1"/>
  <c r="F73" i="5" s="1"/>
  <c r="F71" i="5" s="1"/>
  <c r="F70" i="5" s="1"/>
  <c r="F49" i="6"/>
  <c r="F48" i="6" s="1"/>
  <c r="F47" i="6" s="1"/>
  <c r="F46" i="6" s="1"/>
  <c r="E86" i="5"/>
  <c r="E85" i="5" s="1"/>
  <c r="E56" i="6"/>
  <c r="E115" i="5"/>
  <c r="E114" i="5" s="1"/>
  <c r="E112" i="5" s="1"/>
  <c r="E111" i="5" s="1"/>
  <c r="E75" i="6"/>
  <c r="E74" i="6" s="1"/>
  <c r="E73" i="6" s="1"/>
  <c r="F139" i="5"/>
  <c r="F138" i="5" s="1"/>
  <c r="F136" i="5" s="1"/>
  <c r="F135" i="5" s="1"/>
  <c r="F91" i="6"/>
  <c r="F96" i="5"/>
  <c r="D59" i="5"/>
  <c r="C41" i="5"/>
  <c r="F41" i="5"/>
  <c r="D41" i="5"/>
  <c r="E41" i="5"/>
  <c r="F3" i="5"/>
  <c r="D3" i="5"/>
  <c r="E3" i="5"/>
  <c r="C13" i="5"/>
  <c r="C12" i="5" s="1"/>
  <c r="C11" i="5" s="1"/>
  <c r="C10" i="5" s="1"/>
  <c r="C18" i="5"/>
  <c r="C17" i="5" s="1"/>
  <c r="C6" i="5"/>
  <c r="C5" i="5" s="1"/>
  <c r="C28" i="6" l="1"/>
  <c r="C27" i="6" s="1"/>
  <c r="F28" i="9"/>
  <c r="F27" i="9" s="1"/>
  <c r="F26" i="9" s="1"/>
  <c r="G26" i="8" s="1"/>
  <c r="G27" i="8" s="1"/>
  <c r="J5" i="5"/>
  <c r="E79" i="5"/>
  <c r="D96" i="5"/>
  <c r="D94" i="5" s="1"/>
  <c r="D93" i="5" s="1"/>
  <c r="D92" i="5" s="1"/>
  <c r="D91" i="5" s="1"/>
  <c r="D90" i="5" s="1"/>
  <c r="E96" i="5"/>
  <c r="E94" i="5" s="1"/>
  <c r="E93" i="5" s="1"/>
  <c r="E92" i="5" s="1"/>
  <c r="E91" i="5" s="1"/>
  <c r="E90" i="5" s="1"/>
  <c r="E120" i="5"/>
  <c r="E119" i="5" s="1"/>
  <c r="J7" i="5"/>
  <c r="C90" i="6"/>
  <c r="C89" i="6" s="1"/>
  <c r="F25" i="9"/>
  <c r="L7" i="5"/>
  <c r="D108" i="5"/>
  <c r="D79" i="5"/>
  <c r="C37" i="6"/>
  <c r="C36" i="6" s="1"/>
  <c r="C35" i="6" s="1"/>
  <c r="C25" i="6"/>
  <c r="C24" i="6" s="1"/>
  <c r="G24" i="9"/>
  <c r="D55" i="6"/>
  <c r="D54" i="6" s="1"/>
  <c r="D50" i="6" s="1"/>
  <c r="G22" i="9"/>
  <c r="D79" i="6"/>
  <c r="D78" i="6" s="1"/>
  <c r="D77" i="6" s="1"/>
  <c r="D76" i="6" s="1"/>
  <c r="G25" i="9"/>
  <c r="D90" i="6"/>
  <c r="D89" i="6" s="1"/>
  <c r="I22" i="9"/>
  <c r="F79" i="6"/>
  <c r="F78" i="6" s="1"/>
  <c r="F77" i="6" s="1"/>
  <c r="F76" i="6" s="1"/>
  <c r="E134" i="5"/>
  <c r="E133" i="5" s="1"/>
  <c r="E127" i="5" s="1"/>
  <c r="E126" i="5" s="1"/>
  <c r="E88" i="6"/>
  <c r="E87" i="6" s="1"/>
  <c r="E86" i="6" s="1"/>
  <c r="F79" i="5"/>
  <c r="L5" i="5"/>
  <c r="D69" i="5"/>
  <c r="D68" i="5" s="1"/>
  <c r="D67" i="5" s="1"/>
  <c r="D45" i="6"/>
  <c r="D44" i="6" s="1"/>
  <c r="D43" i="6" s="1"/>
  <c r="D42" i="6" s="1"/>
  <c r="D134" i="5"/>
  <c r="D133" i="5" s="1"/>
  <c r="D127" i="5" s="1"/>
  <c r="D126" i="5" s="1"/>
  <c r="D88" i="6"/>
  <c r="D87" i="6" s="1"/>
  <c r="D86" i="6" s="1"/>
  <c r="C4" i="5"/>
  <c r="D40" i="5"/>
  <c r="D39" i="5" s="1"/>
  <c r="J9" i="5" s="1"/>
  <c r="D32" i="6"/>
  <c r="G19" i="9"/>
  <c r="G18" i="9" s="1"/>
  <c r="D84" i="6"/>
  <c r="D83" i="6" s="1"/>
  <c r="E37" i="6"/>
  <c r="E36" i="6" s="1"/>
  <c r="E35" i="6" s="1"/>
  <c r="H19" i="9"/>
  <c r="H18" i="9" s="1"/>
  <c r="E84" i="6"/>
  <c r="E83" i="6" s="1"/>
  <c r="F37" i="6"/>
  <c r="F36" i="6" s="1"/>
  <c r="F35" i="6" s="1"/>
  <c r="C40" i="5"/>
  <c r="C39" i="5" s="1"/>
  <c r="C32" i="6"/>
  <c r="D58" i="5"/>
  <c r="D57" i="5" s="1"/>
  <c r="D38" i="6"/>
  <c r="K7" i="5"/>
  <c r="E69" i="5"/>
  <c r="E68" i="5" s="1"/>
  <c r="E67" i="5" s="1"/>
  <c r="E45" i="6"/>
  <c r="E44" i="6" s="1"/>
  <c r="E43" i="6" s="1"/>
  <c r="E42" i="6" s="1"/>
  <c r="I24" i="9"/>
  <c r="F55" i="6"/>
  <c r="F54" i="6" s="1"/>
  <c r="F50" i="6" s="1"/>
  <c r="F134" i="5"/>
  <c r="F133" i="5" s="1"/>
  <c r="F127" i="5" s="1"/>
  <c r="F126" i="5" s="1"/>
  <c r="F88" i="6"/>
  <c r="F87" i="6" s="1"/>
  <c r="F86" i="6" s="1"/>
  <c r="H24" i="9"/>
  <c r="E55" i="6"/>
  <c r="E54" i="6" s="1"/>
  <c r="E50" i="6" s="1"/>
  <c r="H22" i="9"/>
  <c r="E79" i="6"/>
  <c r="E78" i="6" s="1"/>
  <c r="E77" i="6" s="1"/>
  <c r="E76" i="6" s="1"/>
  <c r="G23" i="9"/>
  <c r="D71" i="6"/>
  <c r="D70" i="6" s="1"/>
  <c r="D69" i="6" s="1"/>
  <c r="I19" i="9"/>
  <c r="I18" i="9" s="1"/>
  <c r="F84" i="6"/>
  <c r="F83" i="6" s="1"/>
  <c r="I25" i="9"/>
  <c r="F90" i="6"/>
  <c r="F89" i="6" s="1"/>
  <c r="H25" i="9"/>
  <c r="E90" i="6"/>
  <c r="E89" i="6" s="1"/>
  <c r="C134" i="5"/>
  <c r="C133" i="5" s="1"/>
  <c r="C131" i="5" s="1"/>
  <c r="C130" i="5" s="1"/>
  <c r="C88" i="6"/>
  <c r="C87" i="6" s="1"/>
  <c r="C86" i="6" s="1"/>
  <c r="F40" i="5"/>
  <c r="F39" i="5" s="1"/>
  <c r="L9" i="5" s="1"/>
  <c r="F32" i="6"/>
  <c r="E110" i="5"/>
  <c r="E109" i="5" s="1"/>
  <c r="E72" i="6"/>
  <c r="E40" i="5"/>
  <c r="E39" i="5" s="1"/>
  <c r="K9" i="5" s="1"/>
  <c r="E32" i="6"/>
  <c r="F69" i="5"/>
  <c r="F68" i="5" s="1"/>
  <c r="F67" i="5" s="1"/>
  <c r="F45" i="6"/>
  <c r="F44" i="6" s="1"/>
  <c r="F43" i="6" s="1"/>
  <c r="F42" i="6" s="1"/>
  <c r="F110" i="5"/>
  <c r="F109" i="5" s="1"/>
  <c r="F72" i="6"/>
  <c r="C16" i="5"/>
  <c r="I8" i="5"/>
  <c r="D60" i="6" l="1"/>
  <c r="D59" i="6" s="1"/>
  <c r="D58" i="6" s="1"/>
  <c r="D57" i="6" s="1"/>
  <c r="E60" i="6"/>
  <c r="E59" i="6" s="1"/>
  <c r="E58" i="6" s="1"/>
  <c r="E57" i="6" s="1"/>
  <c r="L2" i="5"/>
  <c r="K2" i="5"/>
  <c r="D56" i="5"/>
  <c r="J2" i="5"/>
  <c r="F23" i="5"/>
  <c r="F22" i="5" s="1"/>
  <c r="D23" i="5"/>
  <c r="C23" i="5"/>
  <c r="F82" i="6"/>
  <c r="F81" i="6" s="1"/>
  <c r="E23" i="5"/>
  <c r="C31" i="6"/>
  <c r="C30" i="6" s="1"/>
  <c r="C20" i="6" s="1"/>
  <c r="C3" i="5"/>
  <c r="L6" i="5"/>
  <c r="F108" i="5"/>
  <c r="G21" i="9"/>
  <c r="G20" i="9" s="1"/>
  <c r="D37" i="6"/>
  <c r="D36" i="6" s="1"/>
  <c r="D35" i="6" s="1"/>
  <c r="E82" i="6"/>
  <c r="E81" i="6" s="1"/>
  <c r="I13" i="9"/>
  <c r="I11" i="9" s="1"/>
  <c r="F31" i="6"/>
  <c r="F30" i="6" s="1"/>
  <c r="F20" i="6" s="1"/>
  <c r="G13" i="9"/>
  <c r="G11" i="9" s="1"/>
  <c r="D31" i="6"/>
  <c r="D30" i="6" s="1"/>
  <c r="D20" i="6" s="1"/>
  <c r="D19" i="6" s="1"/>
  <c r="I21" i="9"/>
  <c r="H13" i="9"/>
  <c r="H11" i="9" s="1"/>
  <c r="E31" i="6"/>
  <c r="E30" i="6" s="1"/>
  <c r="E20" i="6" s="1"/>
  <c r="H21" i="9"/>
  <c r="K6" i="5"/>
  <c r="E108" i="5"/>
  <c r="C129" i="5"/>
  <c r="C128" i="5" s="1"/>
  <c r="C85" i="6"/>
  <c r="I23" i="9"/>
  <c r="F71" i="6"/>
  <c r="F70" i="6" s="1"/>
  <c r="F69" i="6" s="1"/>
  <c r="H23" i="9"/>
  <c r="E71" i="6"/>
  <c r="E70" i="6" s="1"/>
  <c r="E69" i="6" s="1"/>
  <c r="D82" i="6"/>
  <c r="D81" i="6" s="1"/>
  <c r="E22" i="5" l="1"/>
  <c r="F19" i="6"/>
  <c r="E19" i="6"/>
  <c r="D22" i="5"/>
  <c r="D2" i="5" s="1"/>
  <c r="F2" i="5"/>
  <c r="K10" i="5"/>
  <c r="J10" i="5"/>
  <c r="C84" i="6"/>
  <c r="C83" i="6" s="1"/>
  <c r="C82" i="6" s="1"/>
  <c r="C81" i="6" s="1"/>
  <c r="F19" i="9"/>
  <c r="F18" i="9" s="1"/>
  <c r="E2" i="5"/>
  <c r="D5" i="6"/>
  <c r="I20" i="9"/>
  <c r="I10" i="9" s="1"/>
  <c r="J9" i="8" s="1"/>
  <c r="J8" i="8" s="1"/>
  <c r="H20" i="9"/>
  <c r="H10" i="9" s="1"/>
  <c r="I9" i="8" s="1"/>
  <c r="I8" i="8" s="1"/>
  <c r="I3" i="5"/>
  <c r="C127" i="5"/>
  <c r="C126" i="5" s="1"/>
  <c r="C124" i="5" s="1"/>
  <c r="C123" i="5" s="1"/>
  <c r="L10" i="5"/>
  <c r="G10" i="9"/>
  <c r="E5" i="6"/>
  <c r="F5" i="6"/>
  <c r="C337" i="1"/>
  <c r="C336" i="1" s="1"/>
  <c r="C105" i="2" s="1"/>
  <c r="C104" i="2" s="1"/>
  <c r="C103" i="2" s="1"/>
  <c r="C331" i="1"/>
  <c r="C330" i="1" s="1"/>
  <c r="C102" i="2" s="1"/>
  <c r="C101" i="2" s="1"/>
  <c r="C100" i="2" s="1"/>
  <c r="C324" i="1"/>
  <c r="C312" i="1"/>
  <c r="C309" i="1" s="1"/>
  <c r="C307" i="1"/>
  <c r="C306" i="1" s="1"/>
  <c r="C89" i="2" s="1"/>
  <c r="C295" i="1"/>
  <c r="C289" i="1"/>
  <c r="C288" i="1" s="1"/>
  <c r="C77" i="2" s="1"/>
  <c r="C76" i="2" s="1"/>
  <c r="C75" i="2" s="1"/>
  <c r="C74" i="2" s="1"/>
  <c r="C283" i="1"/>
  <c r="C282" i="1" s="1"/>
  <c r="C73" i="2" s="1"/>
  <c r="F48" i="9" s="1"/>
  <c r="C280" i="1"/>
  <c r="C275" i="1"/>
  <c r="C273" i="1"/>
  <c r="C268" i="1"/>
  <c r="C267" i="1" s="1"/>
  <c r="C69" i="2" s="1"/>
  <c r="C265" i="1"/>
  <c r="C260" i="1"/>
  <c r="C258" i="1"/>
  <c r="C252" i="1"/>
  <c r="C249" i="1"/>
  <c r="C247" i="1"/>
  <c r="C236" i="1"/>
  <c r="C235" i="1" s="1"/>
  <c r="C57" i="2" s="1"/>
  <c r="C56" i="2" s="1"/>
  <c r="C55" i="2" s="1"/>
  <c r="C54" i="2" s="1"/>
  <c r="C229" i="1"/>
  <c r="C221" i="1"/>
  <c r="C214" i="1"/>
  <c r="C213" i="1" s="1"/>
  <c r="C187" i="1"/>
  <c r="C186" i="1" s="1"/>
  <c r="C44" i="2" s="1"/>
  <c r="C178" i="1"/>
  <c r="C177" i="1" s="1"/>
  <c r="C41" i="2" s="1"/>
  <c r="F59" i="9" s="1"/>
  <c r="C173" i="1"/>
  <c r="C172" i="1" s="1"/>
  <c r="C40" i="2" s="1"/>
  <c r="F55" i="9" s="1"/>
  <c r="C162" i="1"/>
  <c r="C152" i="1"/>
  <c r="C147" i="1"/>
  <c r="C144" i="1"/>
  <c r="C142" i="1"/>
  <c r="C136" i="1"/>
  <c r="C131" i="1"/>
  <c r="C127" i="1"/>
  <c r="C124" i="1"/>
  <c r="C123" i="1" s="1"/>
  <c r="C34" i="2" s="1"/>
  <c r="F37" i="9" s="1"/>
  <c r="C118" i="1"/>
  <c r="C117" i="1" s="1"/>
  <c r="C31" i="2" s="1"/>
  <c r="C112" i="1"/>
  <c r="C106" i="1"/>
  <c r="C100" i="1" s="1"/>
  <c r="C92" i="1"/>
  <c r="C91" i="1" s="1"/>
  <c r="C21" i="2" s="1"/>
  <c r="F54" i="9" s="1"/>
  <c r="C88" i="1"/>
  <c r="C85" i="1"/>
  <c r="C83" i="1"/>
  <c r="C78" i="1"/>
  <c r="C72" i="1"/>
  <c r="C69" i="1"/>
  <c r="C63" i="1"/>
  <c r="C62" i="1" s="1"/>
  <c r="C15" i="2" s="1"/>
  <c r="C14" i="2" s="1"/>
  <c r="C13" i="2" s="1"/>
  <c r="C12" i="2" s="1"/>
  <c r="C57" i="1"/>
  <c r="C56" i="1" s="1"/>
  <c r="C11" i="2" s="1"/>
  <c r="F53" i="9" s="1"/>
  <c r="C27" i="1"/>
  <c r="C14" i="1"/>
  <c r="C8" i="1"/>
  <c r="C50" i="2" l="1"/>
  <c r="F52" i="9" s="1"/>
  <c r="C193" i="1"/>
  <c r="C192" i="1" s="1"/>
  <c r="H8" i="8"/>
  <c r="H14" i="8" s="1"/>
  <c r="H30" i="8" s="1"/>
  <c r="H9" i="8"/>
  <c r="C99" i="2"/>
  <c r="C98" i="2" s="1"/>
  <c r="C311" i="1"/>
  <c r="C92" i="2" s="1"/>
  <c r="C91" i="2" s="1"/>
  <c r="C90" i="2" s="1"/>
  <c r="C30" i="2"/>
  <c r="F64" i="9"/>
  <c r="C43" i="2"/>
  <c r="F51" i="9"/>
  <c r="C88" i="2"/>
  <c r="C87" i="2" s="1"/>
  <c r="F47" i="9"/>
  <c r="C122" i="5"/>
  <c r="C121" i="5" s="1"/>
  <c r="C80" i="6"/>
  <c r="C141" i="1"/>
  <c r="C26" i="2"/>
  <c r="C7" i="1"/>
  <c r="C10" i="2" s="1"/>
  <c r="C220" i="1"/>
  <c r="C305" i="1"/>
  <c r="C304" i="1" s="1"/>
  <c r="I12" i="1" s="1"/>
  <c r="C111" i="1"/>
  <c r="C29" i="2" s="1"/>
  <c r="C185" i="1"/>
  <c r="C329" i="1"/>
  <c r="C328" i="1" s="1"/>
  <c r="C61" i="1"/>
  <c r="C60" i="1" s="1"/>
  <c r="C59" i="1" s="1"/>
  <c r="C234" i="1"/>
  <c r="C233" i="1" s="1"/>
  <c r="C232" i="1" s="1"/>
  <c r="C287" i="1"/>
  <c r="C286" i="1" s="1"/>
  <c r="C285" i="1" s="1"/>
  <c r="C335" i="1"/>
  <c r="C116" i="1"/>
  <c r="C246" i="1"/>
  <c r="C64" i="2" s="1"/>
  <c r="C63" i="2" s="1"/>
  <c r="C62" i="2" s="1"/>
  <c r="C61" i="2" s="1"/>
  <c r="C318" i="1"/>
  <c r="C97" i="2" s="1"/>
  <c r="C126" i="1"/>
  <c r="C35" i="2" s="1"/>
  <c r="C82" i="1"/>
  <c r="C20" i="2" s="1"/>
  <c r="F49" i="9" s="1"/>
  <c r="C68" i="1"/>
  <c r="C19" i="2" s="1"/>
  <c r="F39" i="9" s="1"/>
  <c r="C272" i="1"/>
  <c r="C72" i="2" s="1"/>
  <c r="C48" i="2"/>
  <c r="C49" i="2"/>
  <c r="C270" i="1"/>
  <c r="I13" i="1" s="1"/>
  <c r="C294" i="1"/>
  <c r="C81" i="2" s="1"/>
  <c r="C80" i="2" s="1"/>
  <c r="C79" i="2" s="1"/>
  <c r="C78" i="2" s="1"/>
  <c r="C334" i="1"/>
  <c r="C66" i="1"/>
  <c r="C257" i="1"/>
  <c r="C68" i="2" s="1"/>
  <c r="C67" i="2" s="1"/>
  <c r="C66" i="2" s="1"/>
  <c r="C146" i="1"/>
  <c r="C39" i="2" s="1"/>
  <c r="C79" i="6" l="1"/>
  <c r="C78" i="6" s="1"/>
  <c r="C77" i="6" s="1"/>
  <c r="C76" i="6" s="1"/>
  <c r="F22" i="9"/>
  <c r="F66" i="9"/>
  <c r="C310" i="1"/>
  <c r="C38" i="2"/>
  <c r="C140" i="1"/>
  <c r="C139" i="1" s="1"/>
  <c r="F58" i="9"/>
  <c r="F56" i="9" s="1"/>
  <c r="F36" i="9"/>
  <c r="C86" i="2"/>
  <c r="C71" i="2"/>
  <c r="C70" i="2" s="1"/>
  <c r="C65" i="2" s="1"/>
  <c r="F38" i="9"/>
  <c r="C25" i="2"/>
  <c r="C24" i="2" s="1"/>
  <c r="F42" i="9"/>
  <c r="C96" i="2"/>
  <c r="C95" i="2" s="1"/>
  <c r="C94" i="2" s="1"/>
  <c r="C93" i="2" s="1"/>
  <c r="F65" i="9"/>
  <c r="C33" i="2"/>
  <c r="C32" i="2" s="1"/>
  <c r="F45" i="9"/>
  <c r="C28" i="2"/>
  <c r="C27" i="2" s="1"/>
  <c r="F44" i="9"/>
  <c r="C9" i="2"/>
  <c r="C8" i="2" s="1"/>
  <c r="C7" i="2" s="1"/>
  <c r="F46" i="9"/>
  <c r="C47" i="2"/>
  <c r="C46" i="2" s="1"/>
  <c r="C18" i="2"/>
  <c r="C17" i="2" s="1"/>
  <c r="C16" i="2" s="1"/>
  <c r="C303" i="1"/>
  <c r="C65" i="1"/>
  <c r="I14" i="1"/>
  <c r="C120" i="5"/>
  <c r="C119" i="5" s="1"/>
  <c r="C117" i="5" s="1"/>
  <c r="C116" i="5" s="1"/>
  <c r="I5" i="5"/>
  <c r="C219" i="1"/>
  <c r="C218" i="1" s="1"/>
  <c r="C191" i="1" s="1"/>
  <c r="C53" i="2"/>
  <c r="C52" i="2" s="1"/>
  <c r="C51" i="2" s="1"/>
  <c r="C110" i="1"/>
  <c r="C109" i="1" s="1"/>
  <c r="I9" i="1" s="1"/>
  <c r="C327" i="1"/>
  <c r="C326" i="1" s="1"/>
  <c r="C271" i="1"/>
  <c r="C256" i="1"/>
  <c r="C255" i="1" s="1"/>
  <c r="C254" i="1" s="1"/>
  <c r="C293" i="1"/>
  <c r="C292" i="1" s="1"/>
  <c r="C291" i="1" s="1"/>
  <c r="C99" i="1"/>
  <c r="C98" i="1" s="1"/>
  <c r="C245" i="1"/>
  <c r="C244" i="1" s="1"/>
  <c r="C243" i="1" s="1"/>
  <c r="C6" i="1"/>
  <c r="C5" i="1" s="1"/>
  <c r="C122" i="1"/>
  <c r="C121" i="1" s="1"/>
  <c r="I10" i="1" s="1"/>
  <c r="C317" i="1"/>
  <c r="C316" i="1" s="1"/>
  <c r="C315" i="1" s="1"/>
  <c r="C314" i="1" s="1"/>
  <c r="C67" i="1"/>
  <c r="I15" i="1" l="1"/>
  <c r="F63" i="9"/>
  <c r="F62" i="9" s="1"/>
  <c r="G13" i="8" s="1"/>
  <c r="F40" i="9"/>
  <c r="C37" i="2"/>
  <c r="C36" i="2" s="1"/>
  <c r="C23" i="2" s="1"/>
  <c r="F35" i="9"/>
  <c r="F50" i="9"/>
  <c r="F41" i="9" s="1"/>
  <c r="C45" i="2"/>
  <c r="C6" i="2"/>
  <c r="I8" i="1"/>
  <c r="C115" i="5"/>
  <c r="C114" i="5" s="1"/>
  <c r="C112" i="5" s="1"/>
  <c r="C111" i="5" s="1"/>
  <c r="C75" i="6"/>
  <c r="C74" i="6" s="1"/>
  <c r="C73" i="6" s="1"/>
  <c r="C4" i="1"/>
  <c r="C3" i="1" s="1"/>
  <c r="I11" i="1"/>
  <c r="C97" i="1"/>
  <c r="C22" i="2" l="1"/>
  <c r="C96" i="1"/>
  <c r="I17" i="1"/>
  <c r="F34" i="9"/>
  <c r="G12" i="8" s="1"/>
  <c r="G11" i="8" s="1"/>
  <c r="C2" i="1"/>
  <c r="C5" i="2"/>
  <c r="C110" i="5"/>
  <c r="C109" i="5" s="1"/>
  <c r="C72" i="6"/>
  <c r="F99" i="1"/>
  <c r="F98" i="1" s="1"/>
  <c r="L8" i="1" s="1"/>
  <c r="E99" i="1"/>
  <c r="E98" i="1" s="1"/>
  <c r="K8" i="1" s="1"/>
  <c r="C71" i="6" l="1"/>
  <c r="C70" i="6" s="1"/>
  <c r="C69" i="6" s="1"/>
  <c r="F23" i="9"/>
  <c r="C108" i="5"/>
  <c r="C100" i="5" s="1"/>
  <c r="C99" i="5" s="1"/>
  <c r="C64" i="6" s="1"/>
  <c r="I6" i="5"/>
  <c r="C98" i="5" l="1"/>
  <c r="C97" i="5" s="1"/>
  <c r="I9" i="5" s="1"/>
  <c r="E118" i="1"/>
  <c r="C63" i="6" l="1"/>
  <c r="C62" i="6" s="1"/>
  <c r="C61" i="6" s="1"/>
  <c r="F13" i="9"/>
  <c r="F11" i="9" s="1"/>
  <c r="C96" i="5"/>
  <c r="C94" i="5" s="1"/>
  <c r="C93" i="5" s="1"/>
  <c r="E117" i="1"/>
  <c r="E31" i="2" s="1"/>
  <c r="F118" i="1"/>
  <c r="C92" i="5" l="1"/>
  <c r="C91" i="5" s="1"/>
  <c r="C90" i="5" s="1"/>
  <c r="C88" i="5" s="1"/>
  <c r="C87" i="5" s="1"/>
  <c r="C60" i="6"/>
  <c r="C59" i="6" s="1"/>
  <c r="C58" i="6" s="1"/>
  <c r="C57" i="6" s="1"/>
  <c r="E30" i="2"/>
  <c r="E27" i="2" s="1"/>
  <c r="H64" i="9"/>
  <c r="E116" i="1"/>
  <c r="F117" i="1"/>
  <c r="F31" i="2" s="1"/>
  <c r="H63" i="9" l="1"/>
  <c r="H62" i="9" s="1"/>
  <c r="I13" i="8" s="1"/>
  <c r="I64" i="9"/>
  <c r="I63" i="9" s="1"/>
  <c r="I62" i="9" s="1"/>
  <c r="F30" i="2"/>
  <c r="F27" i="2" s="1"/>
  <c r="C86" i="5"/>
  <c r="C85" i="5" s="1"/>
  <c r="C56" i="6"/>
  <c r="F116" i="1"/>
  <c r="F109" i="1" s="1"/>
  <c r="L9" i="1" s="1"/>
  <c r="E109" i="1"/>
  <c r="K9" i="1" s="1"/>
  <c r="C55" i="6" l="1"/>
  <c r="C54" i="6" s="1"/>
  <c r="F24" i="9"/>
  <c r="J13" i="8"/>
  <c r="C83" i="5"/>
  <c r="C82" i="5" s="1"/>
  <c r="I7" i="5"/>
  <c r="E140" i="1" l="1"/>
  <c r="E139" i="1" s="1"/>
  <c r="K15" i="1" s="1"/>
  <c r="E38" i="2"/>
  <c r="E37" i="2" s="1"/>
  <c r="C81" i="5"/>
  <c r="C80" i="5" s="1"/>
  <c r="C79" i="5" s="1"/>
  <c r="C77" i="5" s="1"/>
  <c r="C76" i="5" s="1"/>
  <c r="C53" i="6"/>
  <c r="C52" i="6" s="1"/>
  <c r="C51" i="6" s="1"/>
  <c r="C50" i="6" s="1"/>
  <c r="E303" i="1"/>
  <c r="F140" i="1" l="1"/>
  <c r="F139" i="1" s="1"/>
  <c r="F38" i="2"/>
  <c r="F37" i="2" s="1"/>
  <c r="H40" i="9"/>
  <c r="H35" i="9" s="1"/>
  <c r="E36" i="2"/>
  <c r="E23" i="2" s="1"/>
  <c r="E22" i="2" s="1"/>
  <c r="C75" i="5"/>
  <c r="C74" i="5" s="1"/>
  <c r="C73" i="5" s="1"/>
  <c r="C49" i="6"/>
  <c r="C48" i="6" s="1"/>
  <c r="C47" i="6" s="1"/>
  <c r="C46" i="6" s="1"/>
  <c r="F254" i="1"/>
  <c r="E254" i="1"/>
  <c r="F303" i="1"/>
  <c r="L15" i="1" l="1"/>
  <c r="L17" i="1" s="1"/>
  <c r="C71" i="5"/>
  <c r="C70" i="5" s="1"/>
  <c r="I40" i="9"/>
  <c r="I35" i="9" s="1"/>
  <c r="F36" i="2"/>
  <c r="F23" i="2" s="1"/>
  <c r="E97" i="1"/>
  <c r="E96" i="1" s="1"/>
  <c r="F22" i="2" l="1"/>
  <c r="F5" i="2" s="1"/>
  <c r="I34" i="9"/>
  <c r="J12" i="8" s="1"/>
  <c r="J11" i="8" s="1"/>
  <c r="J14" i="8" s="1"/>
  <c r="J30" i="8" s="1"/>
  <c r="C69" i="5"/>
  <c r="C68" i="5" s="1"/>
  <c r="C45" i="6"/>
  <c r="F21" i="9" s="1"/>
  <c r="F97" i="1"/>
  <c r="C44" i="6" l="1"/>
  <c r="C43" i="6" s="1"/>
  <c r="C42" i="6" s="1"/>
  <c r="F20" i="9"/>
  <c r="F10" i="9" s="1"/>
  <c r="G9" i="8" s="1"/>
  <c r="G8" i="8" s="1"/>
  <c r="G14" i="8" s="1"/>
  <c r="G30" i="8" s="1"/>
  <c r="F96" i="1"/>
  <c r="F2" i="1" s="1"/>
  <c r="C67" i="5"/>
  <c r="I2" i="5"/>
  <c r="I10" i="5" s="1"/>
  <c r="E8" i="1"/>
  <c r="E7" i="1" s="1"/>
  <c r="C22" i="5" l="1"/>
  <c r="C2" i="5" s="1"/>
  <c r="C19" i="6"/>
  <c r="C5" i="6" s="1"/>
  <c r="E10" i="2"/>
  <c r="E6" i="1"/>
  <c r="E5" i="1" s="1"/>
  <c r="E4" i="1" l="1"/>
  <c r="E3" i="1" s="1"/>
  <c r="E2" i="1" s="1"/>
  <c r="K11" i="1"/>
  <c r="K17" i="1" s="1"/>
  <c r="E9" i="2"/>
  <c r="E8" i="2" s="1"/>
  <c r="E7" i="2" s="1"/>
  <c r="E6" i="2" s="1"/>
  <c r="E5" i="2" s="1"/>
  <c r="H46" i="9"/>
  <c r="H41" i="9" s="1"/>
  <c r="H34" i="9" l="1"/>
  <c r="I12" i="8" s="1"/>
  <c r="I11" i="8" s="1"/>
  <c r="I14" i="8" s="1"/>
  <c r="I30" i="8" s="1"/>
</calcChain>
</file>

<file path=xl/sharedStrings.xml><?xml version="1.0" encoding="utf-8"?>
<sst xmlns="http://schemas.openxmlformats.org/spreadsheetml/2006/main" count="1033" uniqueCount="286">
  <si>
    <t>31321 Doprinosi za obvezno zdravstveno osiguranje</t>
  </si>
  <si>
    <t>RASHODI UKUPNO</t>
  </si>
  <si>
    <t>322 Rashodi za materijal i energiju</t>
  </si>
  <si>
    <t>Izvor 11: Opći prihodi i primici</t>
  </si>
  <si>
    <t>313 Doprinosi za plaće</t>
  </si>
  <si>
    <t>dr.sc.Petra Đapić Caput</t>
  </si>
  <si>
    <t>Doris Saltarić</t>
  </si>
  <si>
    <t>Ravnateljica:</t>
  </si>
  <si>
    <t>Predsjednica školskog odbora:</t>
  </si>
  <si>
    <t>Izvor financiranja 31</t>
  </si>
  <si>
    <t>Rashodi poslovanja</t>
  </si>
  <si>
    <t>Materijalni rashodi</t>
  </si>
  <si>
    <t>Potpore za decentralizirane izdatke</t>
  </si>
  <si>
    <t>MATERIJALNI I FINANCIJSKI RASHODI</t>
  </si>
  <si>
    <t>DECENTRALIZIRANE FUKCIJE- MINIMALNI FIN. STANDARD</t>
  </si>
  <si>
    <t>PROGRAM 8054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</si>
  <si>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</si>
  <si>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</si>
  <si>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</si>
  <si>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</si>
  <si>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</si>
  <si>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Financijski rashodi</t>
  </si>
  <si>
    <t>Šifra</t>
  </si>
  <si>
    <t>Naziv</t>
  </si>
  <si>
    <t>AKTIVNOST T805403</t>
  </si>
  <si>
    <t>TEKUĆE I INVESTICIJSKO ODRŽAVANJE- MINIMALNI FINANCIJSKI STANDARD</t>
  </si>
  <si>
    <t>Izvor financiranja 49</t>
  </si>
  <si>
    <t>Dnevnice za službeni put u zemlji</t>
  </si>
  <si>
    <t>Naknade za smještaj na službenom putu u zemlji</t>
  </si>
  <si>
    <t>Naknade za prijevoz na službenom putu u zemlji</t>
  </si>
  <si>
    <t>Seminari, savjetovanja i simpoziji</t>
  </si>
  <si>
    <t>Tečajevi i stručni ispiti</t>
  </si>
  <si>
    <t>Uredski materijal</t>
  </si>
  <si>
    <t>Literatura (publikacije, časopisi, glasila, knjige i ostalo)</t>
  </si>
  <si>
    <t>Materijal i sredstva za čišćenje i održavanje</t>
  </si>
  <si>
    <t>Materijal za higijenske potrebe i njegu</t>
  </si>
  <si>
    <t>Ostali materijal za potrebe redovnog poslovanja</t>
  </si>
  <si>
    <t>Električna energija</t>
  </si>
  <si>
    <t>Plin</t>
  </si>
  <si>
    <t>Motorni benzin i dizel gorivo</t>
  </si>
  <si>
    <t>Ostali materijali za proizvodnju energije (ugljen,drva,teško ulje)</t>
  </si>
  <si>
    <t>Materijal i dijelovi za tek. i inv. održavanje građevinskih objekata</t>
  </si>
  <si>
    <t>Sitan inventar</t>
  </si>
  <si>
    <t>Službena, radna i zaštitna odjeća i obuća</t>
  </si>
  <si>
    <t>Usluge telefona, telefaksa</t>
  </si>
  <si>
    <t>Poštarina (pisma, tiskanice)</t>
  </si>
  <si>
    <t>Ostale usluge za komunikaciju i prijevoz</t>
  </si>
  <si>
    <t>Usluge tek. i inv. održavanja građevinskih objekata</t>
  </si>
  <si>
    <t>Usluge tek. i inv. održavanja postrojenja i opreme</t>
  </si>
  <si>
    <t>Elektronski mediji</t>
  </si>
  <si>
    <t>Opskrba vodom</t>
  </si>
  <si>
    <t>Iznošenje i odvoz smeća</t>
  </si>
  <si>
    <t>Deratizacija i dezinfekcija</t>
  </si>
  <si>
    <t>Dimnjačarske i ekološke usluge</t>
  </si>
  <si>
    <t>Ostale komunalne usluge</t>
  </si>
  <si>
    <t>Licence</t>
  </si>
  <si>
    <t>Obvezni i preventivni zdravstveni pregledi zaposlenika</t>
  </si>
  <si>
    <t>Usluge odvjetnika i pravnog savjetovanja</t>
  </si>
  <si>
    <t>Ostale intelektualne usluge</t>
  </si>
  <si>
    <t>Usluge ažuriranja računalnih baza</t>
  </si>
  <si>
    <t>Ostale računalne usluge</t>
  </si>
  <si>
    <t>Grafičke i tiskarske usluge, usluge kopiranja, uvezivanja i slično</t>
  </si>
  <si>
    <t>Usluge čuvanja imovine i obveza</t>
  </si>
  <si>
    <t>Ostale nespomenute usluge</t>
  </si>
  <si>
    <t>Reprezentacija</t>
  </si>
  <si>
    <t>Tuzemne članarine</t>
  </si>
  <si>
    <t>Sudske pristojbe</t>
  </si>
  <si>
    <t>Javnobilježničke pristojbe</t>
  </si>
  <si>
    <t>Usluge banaka</t>
  </si>
  <si>
    <t>Aktivnost A805401</t>
  </si>
  <si>
    <t>AKTIVNOST T805404</t>
  </si>
  <si>
    <t>REDOVNA DJELATNOST OSNOVNOG OBRAZOVANJA</t>
  </si>
  <si>
    <t xml:space="preserve"> Pomoći državnog proračuna za plaće te ostale rashode za zaposlene</t>
  </si>
  <si>
    <t>Rashodi za zaposlene</t>
  </si>
  <si>
    <t>Plaće</t>
  </si>
  <si>
    <t>Plaće za zaposlene</t>
  </si>
  <si>
    <t>Plaće po sudskim presudama</t>
  </si>
  <si>
    <t>Ostali rashodi za zaposlene</t>
  </si>
  <si>
    <t>Nagrade</t>
  </si>
  <si>
    <t>Darovi</t>
  </si>
  <si>
    <t>Otpremnine</t>
  </si>
  <si>
    <t>Naknade za bolest, invalidnost i smrtni slučaj</t>
  </si>
  <si>
    <t>Regres za godišnji odmor</t>
  </si>
  <si>
    <t>Doprinosi za plaće</t>
  </si>
  <si>
    <t>Doprinosi za obvezno zdravstveno osiguranje</t>
  </si>
  <si>
    <t>Doprinosi za zdravstveno osiguranje - zaštita na radu</t>
  </si>
  <si>
    <t>Doprinosi za obvezno osiguranje u slučaju nezaposlenosti</t>
  </si>
  <si>
    <t>Naknade za prijevoz na posao i s posla</t>
  </si>
  <si>
    <t>Zdravstvene i veterinarske usluge</t>
  </si>
  <si>
    <t>Intelektualne i osobne usluge</t>
  </si>
  <si>
    <t>Troškovi sudskih postupaka</t>
  </si>
  <si>
    <t>Novčana naknada poslodavca zbog nezapošljavanja osoba s invaliditetom</t>
  </si>
  <si>
    <t>Zatezne kamate</t>
  </si>
  <si>
    <t>Zatezne kamate za poreze</t>
  </si>
  <si>
    <t>Zatezne kamate na doprinose</t>
  </si>
  <si>
    <t>Zatezne kamate za neto plaću</t>
  </si>
  <si>
    <t>PROGRAM 8055</t>
  </si>
  <si>
    <t>Aktivnost A805502</t>
  </si>
  <si>
    <t>Izvor financiranja 11</t>
  </si>
  <si>
    <t>Izvor financiranja 25</t>
  </si>
  <si>
    <t>Opći prihodi i primici</t>
  </si>
  <si>
    <t>OSTALI PROJEKTI U OSNOVNOM ŠKOLSTVU</t>
  </si>
  <si>
    <t>DECENTRALIZIRANE FUKCIJE- IZNAD MINIMALNOG FINANCIJSKOG STANDARDA</t>
  </si>
  <si>
    <t>Izvor financiranja 29</t>
  </si>
  <si>
    <t>Vlastiti prihodi proračunskih korisnika</t>
  </si>
  <si>
    <t>Ostale naknade građanima i kućanstvima iz proračuna</t>
  </si>
  <si>
    <t>Ostale naknade iz proračuna u novcu</t>
  </si>
  <si>
    <t>Sufinanciranje cijene prijevoza</t>
  </si>
  <si>
    <t>Rashodi za nabavu nefinancijske imovine</t>
  </si>
  <si>
    <t>Rashodi za nabavu proizvedene dugotrajne imovine</t>
  </si>
  <si>
    <t>Postrojenja i oprema</t>
  </si>
  <si>
    <t>Računala i računalna oprema</t>
  </si>
  <si>
    <t>Oprema za grijanje ventilaciju i hlađenje</t>
  </si>
  <si>
    <t>Izvor financiranja 55</t>
  </si>
  <si>
    <t>Višak/manjak prihoda proračunskih korisnika</t>
  </si>
  <si>
    <t>Ostali rashodi za službena putovanja</t>
  </si>
  <si>
    <t>Ugovori o djelu</t>
  </si>
  <si>
    <t>Ostala uredska oprema</t>
  </si>
  <si>
    <t>Donacije i ostali namjenski prihodi proračunskih korisnika</t>
  </si>
  <si>
    <t>Aktivnost A805506</t>
  </si>
  <si>
    <t>Aktivnost A8055021</t>
  </si>
  <si>
    <t>TEKUĆE I INVESTICIJSKO ODRŽAVANJE IZNAD MIN. STAN.</t>
  </si>
  <si>
    <t>Aktivnost A805523</t>
  </si>
  <si>
    <t>Aktivnost A805536</t>
  </si>
  <si>
    <t>Izvor financiranja 44</t>
  </si>
  <si>
    <t>Aktivnost A8055338</t>
  </si>
  <si>
    <t>Aktivnost A805539</t>
  </si>
  <si>
    <t>NABAVA ŠKOLSKIH UDŽBENIKA</t>
  </si>
  <si>
    <t>Izvor financiranja 42</t>
  </si>
  <si>
    <t>Aktivnost A805540</t>
  </si>
  <si>
    <t>PROGRAM 8056</t>
  </si>
  <si>
    <t>ŠKOLSKA OPREMA</t>
  </si>
  <si>
    <t>PROGRAM 8057</t>
  </si>
  <si>
    <t>Naknade građanima i kućanstvima na temelju osiguranja i druge naknade</t>
  </si>
  <si>
    <t>Namirnice</t>
  </si>
  <si>
    <t>Zatezne kamate za doprinose</t>
  </si>
  <si>
    <t>Prehrana</t>
  </si>
  <si>
    <t>Telefoni i ostali komunikacijski uređaji</t>
  </si>
  <si>
    <t>Oprema za održavanje prostorija</t>
  </si>
  <si>
    <t>PRODUŽENI BORAVAK</t>
  </si>
  <si>
    <t>STRUČNO RAZVOJNE SLUŽBE</t>
  </si>
  <si>
    <t>3Doprinosi za plaće</t>
  </si>
  <si>
    <t>ASISTENT U NASTAVI</t>
  </si>
  <si>
    <t>EU fondovi- pomoći</t>
  </si>
  <si>
    <t>DODATNA NASTAVA</t>
  </si>
  <si>
    <t>Knjige, umjetnička djela i ostale izložbene vrijednosti</t>
  </si>
  <si>
    <t>Knjige u knjižnici</t>
  </si>
  <si>
    <t>SHEMA ŠKOLSKOG VOĆA</t>
  </si>
  <si>
    <t>Namjenske tekuće pomoći</t>
  </si>
  <si>
    <t>KAPITALNO ULAGANJE U ŠKOLSTVO- MINIMALNI FINANCIJSKI STANDARD</t>
  </si>
  <si>
    <t>IPotpore za decentralizirane izdatke</t>
  </si>
  <si>
    <t>KAPITALNO ULAGANJE U ŠKOLSTVO- IZNAD MINIMALNOG FINANCIJSKOG STANDARDA</t>
  </si>
  <si>
    <t>Kapitalni projekt KFO5602</t>
  </si>
  <si>
    <t>Kapitalni projekt K8075701</t>
  </si>
  <si>
    <t>Film i izrada fotografija</t>
  </si>
  <si>
    <t>PRIHODI UKUPNO</t>
  </si>
  <si>
    <t>671 Prihodi iz nadležnog proračuna za fin. red. djelatnosti pror. kor.</t>
  </si>
  <si>
    <t>67111 Prihodi iz nadležnog proračuna za fin. rashoda poslovanja</t>
  </si>
  <si>
    <t>T805403 TEKUĆE I INVESTICIJSKO ODRŽAVANJE- MINIMALNI FINANCIJSKI STANDARD</t>
  </si>
  <si>
    <t>Aktivnost T805403</t>
  </si>
  <si>
    <t>Aktivnost T805404</t>
  </si>
  <si>
    <t>Prihodi poslovanja</t>
  </si>
  <si>
    <t>Prihodi iz nadležnog proračuna i od HZZO-a temeljem ugovornih obveza</t>
  </si>
  <si>
    <t>Prihodi iz nadležnog proračuna za fin. red. djelatnosti pror. kor.</t>
  </si>
  <si>
    <t>Prihodi iz nadležnog proračuna za fin. rashoda poslovanja</t>
  </si>
  <si>
    <t>Pomoći državnog proračuna za plaće te ostale rashode za zaposlene</t>
  </si>
  <si>
    <t>Pomoći iz inozemnig i od subjekata unutar općeg proračuna</t>
  </si>
  <si>
    <t>Pomoći proračunskim korisnicima iz proračuna koji im nije nadležan</t>
  </si>
  <si>
    <t>Tekuće pomoći iz državnog proračuna proračunskim korisnicima proračuna JLP(R)S</t>
  </si>
  <si>
    <t>Prihodi od prodaje proizvoda i robe te pruženih usluga</t>
  </si>
  <si>
    <t>Prihodi od prodaje proizvoda i robe te pruženih usluga, prihodi od donacija te povrati po protestiranim jamstvima</t>
  </si>
  <si>
    <t>Prihodi od pruženih usluga</t>
  </si>
  <si>
    <t>Vlastiti izvori</t>
  </si>
  <si>
    <t>Rezultat poslovanja</t>
  </si>
  <si>
    <t>Višak/manjak prihoda</t>
  </si>
  <si>
    <t>Višak prihoda poslovanja</t>
  </si>
  <si>
    <t>Prihodi od imovine</t>
  </si>
  <si>
    <t>Prihodi od upravnih i administrativnih pristojbi, pristojbi po posebnim propisima i naknada</t>
  </si>
  <si>
    <t>Pomoći proračunu iz drugih proračuna i izvanproačunskim korisnicima</t>
  </si>
  <si>
    <t>Tekuće pomoći iz županijskih proračuna</t>
  </si>
  <si>
    <t>Tekuće pomoći proračunskim korisnicima iz proračuna JLP(R)S koji im nije nadležan</t>
  </si>
  <si>
    <t>Kapitalne pomoći iz državnog proračuna proračunskim korisnicima proračuna JLP(R)S</t>
  </si>
  <si>
    <t>Pomoći temeljem prijenosa EU sredstava</t>
  </si>
  <si>
    <t>Tekuće pomoći iz državnog proračuna temeljem prijenosa EU sredstava</t>
  </si>
  <si>
    <t>Prihodi od financijske imovine</t>
  </si>
  <si>
    <t>Kamate na depozite po viđenju</t>
  </si>
  <si>
    <t>Prihodi po posebnim propisima</t>
  </si>
  <si>
    <t>Sufinanciranje cijene usluge, participacije i slično</t>
  </si>
  <si>
    <t>Ostali nespomenuti prihodi po posebnim propisima</t>
  </si>
  <si>
    <t>ASISTENTI U NASTAVI</t>
  </si>
  <si>
    <t>Kapitalni projekt KF05602</t>
  </si>
  <si>
    <t>Projekcija za 2025.                             EUR</t>
  </si>
  <si>
    <t>Laboratorijske usluge</t>
  </si>
  <si>
    <t>Izvor 11</t>
  </si>
  <si>
    <t>Izvor 25</t>
  </si>
  <si>
    <t>Izvor 29</t>
  </si>
  <si>
    <t>Izvor 31</t>
  </si>
  <si>
    <t>Izvor 49</t>
  </si>
  <si>
    <t>Izvor 55</t>
  </si>
  <si>
    <t>Izvor 42</t>
  </si>
  <si>
    <t>Izvor 44</t>
  </si>
  <si>
    <t>2025.</t>
  </si>
  <si>
    <t>2024.</t>
  </si>
  <si>
    <t>2023.</t>
  </si>
  <si>
    <t>2022.</t>
  </si>
  <si>
    <t>GRAD DUBROVNIK</t>
  </si>
  <si>
    <t>OSNOVNA ŠKOLA MOKOŠICA, DUBROVNIK</t>
  </si>
  <si>
    <t>Bartola Kašića 20, 20236 Mokošica</t>
  </si>
  <si>
    <t>Tel. 020/451299</t>
  </si>
  <si>
    <t>e-mail: ured@os-mokosica.skole.hr</t>
  </si>
  <si>
    <t>OIB: 12780201511</t>
  </si>
  <si>
    <t>FINANCIJSKI PLAN PRORAČUNSKOG KORISNIKA JEDINICE LOKALNE I PODRUČNE (REGIONALNE) SAMOUPRAVE 
ZA 2023. I PROJEKCIJA ZA 2024. I 2025. GODINU</t>
  </si>
  <si>
    <t>I. OPĆI DIO</t>
  </si>
  <si>
    <t>A) SAŽETAK RAČUNA PRIHODA I RASHODA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</si>
  <si>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</si>
  <si>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</si>
  <si>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</si>
  <si>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</si>
  <si>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</si>
  <si>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</si>
  <si>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</si>
  <si>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</si>
  <si>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</si>
  <si>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</si>
  <si>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</si>
  <si>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</si>
  <si>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</si>
  <si>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Razred</t>
  </si>
  <si>
    <t>Skupina</t>
  </si>
  <si>
    <t>Izvor</t>
  </si>
  <si>
    <t>Naziv rashoda</t>
  </si>
  <si>
    <t>Pomoći od inozemnih i od subjekata unutar općeg proračuna</t>
  </si>
  <si>
    <t>Pomoći državnog proračuna za plaće te ostale rashode poslovanja</t>
  </si>
  <si>
    <t>Prihodi iz nadležnog proračuna za plaće te ostale rashode za zaposlene</t>
  </si>
  <si>
    <t>EU fondovi - pomoći</t>
  </si>
  <si>
    <t xml:space="preserve">A. RAČUN PRIHODA I RASHODA </t>
  </si>
  <si>
    <t>RASHODI POSLOVANJA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</si>
  <si>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</si>
  <si>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</si>
  <si>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</si>
  <si>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</si>
  <si>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</si>
  <si>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B. RAČUN FINANCIRANJA</t>
  </si>
  <si>
    <t>Projekcija 
za 2025.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</si>
  <si>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</si>
  <si>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</si>
  <si>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</si>
  <si>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</si>
  <si>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</si>
  <si>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</si>
  <si>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II. POSEBNI DIO</t>
  </si>
  <si>
    <t>Izvršenje 2022 (€)</t>
  </si>
  <si>
    <t xml:space="preserve"> Plan 2023 (€)</t>
  </si>
  <si>
    <t>Plan 2024.                       EUR</t>
  </si>
  <si>
    <t>Projekcija za 2026.                                                                                    EUR</t>
  </si>
  <si>
    <t>Ostvarenje 2022. (€)</t>
  </si>
  <si>
    <t>Ostvarenje 2022 (€)</t>
  </si>
  <si>
    <t>Izvršenje 2022. (€)</t>
  </si>
  <si>
    <t xml:space="preserve"> Plan 2023. (€)</t>
  </si>
  <si>
    <t>Izvršenje 2022.</t>
  </si>
  <si>
    <t>Plan 2023.</t>
  </si>
  <si>
    <t>Plan za 2024.</t>
  </si>
  <si>
    <t>Projekcija 
za 2026.</t>
  </si>
  <si>
    <t xml:space="preserve"> Plan 2023. (EUR)</t>
  </si>
  <si>
    <t>Plan 2024.                            EUR</t>
  </si>
  <si>
    <t>Projekcija za 2025.                                                                                                        EUR</t>
  </si>
  <si>
    <t>Projekcija za 2026.                             EUR</t>
  </si>
  <si>
    <t>Premije osiguranja ostale imovine</t>
  </si>
  <si>
    <t>Ostali rashodi</t>
  </si>
  <si>
    <t>Tekuće donacije</t>
  </si>
  <si>
    <t>Ostale tekuće donacije u naravi</t>
  </si>
  <si>
    <t>Izvor financiranja 22</t>
  </si>
  <si>
    <t>Izvor 22</t>
  </si>
  <si>
    <t xml:space="preserve">Višak/manjak prihoda </t>
  </si>
  <si>
    <t>Ukupno</t>
  </si>
  <si>
    <t>Uređaji</t>
  </si>
  <si>
    <t>Aktivnost A805543</t>
  </si>
  <si>
    <t>PREHRANA ZA UČENIKE U OSNOVNIM ŠKOLAMA</t>
  </si>
  <si>
    <t>323 Rashodi za usluge</t>
  </si>
  <si>
    <t>Pomoći iz inozemnih i od subjekata unutar općeg proračuna</t>
  </si>
  <si>
    <t>PREHRANA UČENIKA U OSNOVNIM ŠKOLAMA</t>
  </si>
  <si>
    <t>DUBROVNIK ZA 2024. I PROJEKCIJA PLANA ZA 2025. I 2026. GODINU</t>
  </si>
  <si>
    <t>URBROJ: 2117-1-126-03-23-2</t>
  </si>
  <si>
    <t>KLASA: 400-01/23-01/5</t>
  </si>
  <si>
    <t xml:space="preserve">FINANCIJSKI PLAN OSNOVNE ŠKOLE MOKOŠICA, </t>
  </si>
  <si>
    <t>U Dubrovniku 19.12.2023.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</si>
</sst>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/>
    <xf numFmtId="0" fontId="0" fillId="0" borderId="3" xfId="0" applyBorder="1" applyAlignment="1">
      <alignment horizontal="right"/>
    </xf>
    <xf numFmtId="0" fontId="4" fillId="0" borderId="0" xfId="0" applyFont="1"/>
    <xf numFmtId="0" fontId="7" fillId="8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center"/>
    </xf>
    <xf numFmtId="4" fontId="8" fillId="8" borderId="1" xfId="0" applyNumberFormat="1" applyFont="1" applyFill="1" applyBorder="1"/>
    <xf numFmtId="0" fontId="8" fillId="7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left"/>
    </xf>
    <xf numFmtId="4" fontId="8" fillId="7" borderId="1" xfId="0" applyNumberFormat="1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4" fontId="8" fillId="6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4" fontId="6" fillId="3" borderId="1" xfId="0" applyNumberFormat="1" applyFont="1" applyFill="1" applyBorder="1"/>
    <xf numFmtId="0" fontId="8" fillId="5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left"/>
    </xf>
    <xf numFmtId="4" fontId="8" fillId="5" borderId="1" xfId="0" applyNumberFormat="1" applyFont="1" applyFill="1" applyBorder="1"/>
    <xf numFmtId="0" fontId="8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4" fontId="8" fillId="4" borderId="1" xfId="0" applyNumberFormat="1" applyFont="1" applyFill="1" applyBorder="1"/>
    <xf numFmtId="0" fontId="8" fillId="9" borderId="1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left"/>
    </xf>
    <xf numFmtId="4" fontId="8" fillId="9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4" fontId="7" fillId="4" borderId="1" xfId="0" applyNumberFormat="1" applyFont="1" applyFill="1" applyBorder="1"/>
    <xf numFmtId="0" fontId="8" fillId="6" borderId="1" xfId="0" applyFont="1" applyFill="1" applyBorder="1" applyAlignment="1">
      <alignment horizontal="left" wrapText="1"/>
    </xf>
    <xf numFmtId="0" fontId="8" fillId="6" borderId="1" xfId="0" applyFont="1" applyFill="1" applyBorder="1"/>
    <xf numFmtId="0" fontId="8" fillId="5" borderId="1" xfId="0" applyFont="1" applyFill="1" applyBorder="1"/>
    <xf numFmtId="0" fontId="8" fillId="4" borderId="1" xfId="0" applyFont="1" applyFill="1" applyBorder="1"/>
    <xf numFmtId="0" fontId="8" fillId="9" borderId="1" xfId="0" applyFont="1" applyFill="1" applyBorder="1"/>
    <xf numFmtId="0" fontId="7" fillId="0" borderId="1" xfId="0" applyFont="1" applyBorder="1"/>
    <xf numFmtId="0" fontId="8" fillId="7" borderId="1" xfId="0" applyFont="1" applyFill="1" applyBorder="1" applyAlignment="1">
      <alignment horizontal="left" wrapText="1"/>
    </xf>
    <xf numFmtId="4" fontId="7" fillId="2" borderId="1" xfId="0" applyNumberFormat="1" applyFont="1" applyFill="1" applyBorder="1"/>
    <xf numFmtId="4" fontId="8" fillId="9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4" fontId="7" fillId="3" borderId="1" xfId="0" applyNumberFormat="1" applyFont="1" applyFill="1" applyBorder="1"/>
    <xf numFmtId="4" fontId="8" fillId="6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/>
    <xf numFmtId="0" fontId="8" fillId="7" borderId="1" xfId="0" applyFont="1" applyFill="1" applyBorder="1" applyAlignment="1">
      <alignment wrapText="1"/>
    </xf>
    <xf numFmtId="4" fontId="9" fillId="5" borderId="1" xfId="0" applyNumberFormat="1" applyFont="1" applyFill="1" applyBorder="1"/>
    <xf numFmtId="0" fontId="7" fillId="0" borderId="2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4" fontId="11" fillId="2" borderId="1" xfId="0" applyNumberFormat="1" applyFont="1" applyFill="1" applyBorder="1"/>
    <xf numFmtId="0" fontId="11" fillId="2" borderId="1" xfId="0" applyFont="1" applyFill="1" applyBorder="1"/>
    <xf numFmtId="4" fontId="11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/>
    <xf numFmtId="4" fontId="13" fillId="2" borderId="1" xfId="0" applyNumberFormat="1" applyFont="1" applyFill="1" applyBorder="1"/>
    <xf numFmtId="4" fontId="4" fillId="0" borderId="0" xfId="0" applyNumberFormat="1" applyFont="1"/>
    <xf numFmtId="0" fontId="14" fillId="0" borderId="0" xfId="0" applyFont="1"/>
    <xf numFmtId="4" fontId="14" fillId="0" borderId="0" xfId="0" applyNumberFormat="1" applyFont="1"/>
    <xf numFmtId="4" fontId="15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/>
    <xf numFmtId="4" fontId="7" fillId="9" borderId="1" xfId="0" applyNumberFormat="1" applyFont="1" applyFill="1" applyBorder="1"/>
    <xf numFmtId="4" fontId="10" fillId="7" borderId="1" xfId="0" applyNumberFormat="1" applyFont="1" applyFill="1" applyBorder="1" applyAlignment="1">
      <alignment horizontal="right" vertical="center" wrapText="1"/>
    </xf>
    <xf numFmtId="0" fontId="8" fillId="10" borderId="1" xfId="0" applyFont="1" applyFill="1" applyBorder="1" applyAlignment="1">
      <alignment horizontal="right"/>
    </xf>
    <xf numFmtId="0" fontId="8" fillId="10" borderId="1" xfId="0" applyFont="1" applyFill="1" applyBorder="1" applyAlignment="1">
      <alignment horizontal="left"/>
    </xf>
    <xf numFmtId="4" fontId="8" fillId="10" borderId="1" xfId="0" applyNumberFormat="1" applyFont="1" applyFill="1" applyBorder="1"/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/>
    <xf numFmtId="4" fontId="12" fillId="3" borderId="1" xfId="0" applyNumberFormat="1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8" fillId="10" borderId="1" xfId="0" applyFont="1" applyFill="1" applyBorder="1" applyAlignment="1">
      <alignment horizontal="left" wrapText="1"/>
    </xf>
    <xf numFmtId="0" fontId="8" fillId="10" borderId="1" xfId="0" applyFont="1" applyFill="1" applyBorder="1"/>
    <xf numFmtId="4" fontId="8" fillId="10" borderId="1" xfId="0" applyNumberFormat="1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wrapText="1"/>
    </xf>
    <xf numFmtId="4" fontId="10" fillId="2" borderId="1" xfId="0" applyNumberFormat="1" applyFont="1" applyFill="1" applyBorder="1"/>
    <xf numFmtId="0" fontId="10" fillId="2" borderId="1" xfId="0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vertical="center" wrapText="1"/>
    </xf>
    <xf numFmtId="0" fontId="12" fillId="11" borderId="1" xfId="0" applyFont="1" applyFill="1" applyBorder="1"/>
    <xf numFmtId="0" fontId="12" fillId="11" borderId="1" xfId="0" applyFont="1" applyFill="1" applyBorder="1" applyAlignment="1">
      <alignment horizontal="left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/>
    <xf numFmtId="0" fontId="11" fillId="10" borderId="1" xfId="0" applyFont="1" applyFill="1" applyBorder="1"/>
    <xf numFmtId="0" fontId="11" fillId="10" borderId="1" xfId="0" applyFont="1" applyFill="1" applyBorder="1" applyAlignment="1">
      <alignment horizontal="left"/>
    </xf>
    <xf numFmtId="4" fontId="11" fillId="10" borderId="1" xfId="0" applyNumberFormat="1" applyFont="1" applyFill="1" applyBorder="1" applyAlignment="1">
      <alignment horizontal="right"/>
    </xf>
    <xf numFmtId="0" fontId="11" fillId="10" borderId="1" xfId="0" applyFont="1" applyFill="1" applyBorder="1" applyAlignment="1">
      <alignment horizontal="left" wrapText="1"/>
    </xf>
    <xf numFmtId="4" fontId="11" fillId="10" borderId="1" xfId="0" applyNumberFormat="1" applyFont="1" applyFill="1" applyBorder="1"/>
    <xf numFmtId="0" fontId="11" fillId="10" borderId="1" xfId="0" applyFont="1" applyFill="1" applyBorder="1" applyAlignment="1">
      <alignment wrapText="1"/>
    </xf>
    <xf numFmtId="0" fontId="11" fillId="5" borderId="1" xfId="0" applyFont="1" applyFill="1" applyBorder="1"/>
    <xf numFmtId="0" fontId="11" fillId="5" borderId="1" xfId="0" applyFont="1" applyFill="1" applyBorder="1" applyAlignment="1">
      <alignment wrapText="1"/>
    </xf>
    <xf numFmtId="4" fontId="11" fillId="5" borderId="1" xfId="0" applyNumberFormat="1" applyFont="1" applyFill="1" applyBorder="1"/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" fontId="10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4" fillId="0" borderId="0" xfId="0" applyNumberFormat="1" applyFont="1" applyFill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/>
    <xf numFmtId="4" fontId="3" fillId="0" borderId="0" xfId="0" applyNumberFormat="1" applyFont="1"/>
    <xf numFmtId="4" fontId="17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0" fillId="0" borderId="5" xfId="0" quotePrefix="1" applyFont="1" applyBorder="1" applyAlignment="1">
      <alignment horizontal="left" wrapText="1"/>
    </xf>
    <xf numFmtId="0" fontId="30" fillId="0" borderId="6" xfId="0" quotePrefix="1" applyFont="1" applyBorder="1" applyAlignment="1">
      <alignment horizontal="left" wrapText="1"/>
    </xf>
    <xf numFmtId="0" fontId="30" fillId="0" borderId="6" xfId="0" quotePrefix="1" applyFont="1" applyBorder="1" applyAlignment="1">
      <alignment horizontal="center" wrapText="1"/>
    </xf>
    <xf numFmtId="0" fontId="30" fillId="0" borderId="6" xfId="0" quotePrefix="1" applyNumberFormat="1" applyFont="1" applyFill="1" applyBorder="1" applyAlignment="1" applyProtection="1">
      <alignment horizontal="left"/>
    </xf>
    <xf numFmtId="0" fontId="31" fillId="12" borderId="1" xfId="0" applyFont="1" applyFill="1" applyBorder="1" applyAlignment="1">
      <alignment horizontal="center" vertical="center" wrapText="1"/>
    </xf>
    <xf numFmtId="3" fontId="30" fillId="13" borderId="1" xfId="0" applyNumberFormat="1" applyFont="1" applyFill="1" applyBorder="1" applyAlignment="1">
      <alignment horizontal="right"/>
    </xf>
    <xf numFmtId="0" fontId="32" fillId="13" borderId="5" xfId="0" applyFont="1" applyFill="1" applyBorder="1" applyAlignment="1">
      <alignment horizontal="left" vertical="center"/>
    </xf>
    <xf numFmtId="0" fontId="33" fillId="13" borderId="6" xfId="0" applyNumberFormat="1" applyFont="1" applyFill="1" applyBorder="1" applyAlignment="1" applyProtection="1">
      <alignment vertical="center"/>
    </xf>
    <xf numFmtId="4" fontId="30" fillId="0" borderId="1" xfId="0" applyNumberFormat="1" applyFont="1" applyBorder="1" applyAlignment="1">
      <alignment horizontal="right"/>
    </xf>
    <xf numFmtId="3" fontId="30" fillId="0" borderId="1" xfId="0" applyNumberFormat="1" applyFont="1" applyBorder="1" applyAlignment="1">
      <alignment horizontal="right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4" fontId="30" fillId="14" borderId="1" xfId="0" quotePrefix="1" applyNumberFormat="1" applyFont="1" applyFill="1" applyBorder="1" applyAlignment="1">
      <alignment horizontal="right"/>
    </xf>
    <xf numFmtId="3" fontId="30" fillId="14" borderId="1" xfId="0" quotePrefix="1" applyNumberFormat="1" applyFont="1" applyFill="1" applyBorder="1" applyAlignment="1">
      <alignment horizontal="right"/>
    </xf>
    <xf numFmtId="4" fontId="30" fillId="13" borderId="1" xfId="0" quotePrefix="1" applyNumberFormat="1" applyFont="1" applyFill="1" applyBorder="1" applyAlignment="1">
      <alignment horizontal="right"/>
    </xf>
    <xf numFmtId="3" fontId="30" fillId="13" borderId="1" xfId="0" quotePrefix="1" applyNumberFormat="1" applyFont="1" applyFill="1" applyBorder="1" applyAlignment="1">
      <alignment horizontal="right"/>
    </xf>
    <xf numFmtId="0" fontId="34" fillId="0" borderId="0" xfId="0" quotePrefix="1" applyNumberFormat="1" applyFont="1" applyFill="1" applyBorder="1" applyAlignment="1" applyProtection="1">
      <alignment horizontal="left" wrapText="1"/>
    </xf>
    <xf numFmtId="0" fontId="35" fillId="0" borderId="0" xfId="0" applyNumberFormat="1" applyFont="1" applyFill="1" applyBorder="1" applyAlignment="1" applyProtection="1">
      <alignment wrapText="1"/>
    </xf>
    <xf numFmtId="3" fontId="24" fillId="0" borderId="0" xfId="0" applyNumberFormat="1" applyFont="1" applyBorder="1" applyAlignment="1">
      <alignment horizontal="right"/>
    </xf>
    <xf numFmtId="0" fontId="31" fillId="12" borderId="1" xfId="0" applyNumberFormat="1" applyFont="1" applyFill="1" applyBorder="1" applyAlignment="1" applyProtection="1">
      <alignment horizontal="center" vertical="center" wrapText="1"/>
    </xf>
    <xf numFmtId="0" fontId="31" fillId="12" borderId="7" xfId="0" applyNumberFormat="1" applyFont="1" applyFill="1" applyBorder="1" applyAlignment="1" applyProtection="1">
      <alignment horizontal="center" vertical="center" wrapText="1"/>
    </xf>
    <xf numFmtId="0" fontId="38" fillId="15" borderId="1" xfId="0" applyNumberFormat="1" applyFont="1" applyFill="1" applyBorder="1" applyAlignment="1" applyProtection="1">
      <alignment horizontal="left" vertical="center" wrapText="1"/>
    </xf>
    <xf numFmtId="4" fontId="31" fillId="15" borderId="1" xfId="0" applyNumberFormat="1" applyFont="1" applyFill="1" applyBorder="1" applyAlignment="1">
      <alignment horizontal="right"/>
    </xf>
    <xf numFmtId="0" fontId="38" fillId="16" borderId="1" xfId="0" applyNumberFormat="1" applyFont="1" applyFill="1" applyBorder="1" applyAlignment="1" applyProtection="1">
      <alignment horizontal="left" vertical="center" wrapText="1"/>
    </xf>
    <xf numFmtId="4" fontId="31" fillId="16" borderId="1" xfId="0" applyNumberFormat="1" applyFont="1" applyFill="1" applyBorder="1" applyAlignment="1">
      <alignment horizontal="right"/>
    </xf>
    <xf numFmtId="0" fontId="39" fillId="17" borderId="1" xfId="0" quotePrefix="1" applyFont="1" applyFill="1" applyBorder="1" applyAlignment="1">
      <alignment horizontal="left" vertical="center"/>
    </xf>
    <xf numFmtId="0" fontId="40" fillId="17" borderId="1" xfId="0" quotePrefix="1" applyFont="1" applyFill="1" applyBorder="1" applyAlignment="1">
      <alignment horizontal="left" vertical="center"/>
    </xf>
    <xf numFmtId="0" fontId="40" fillId="17" borderId="1" xfId="0" quotePrefix="1" applyFont="1" applyFill="1" applyBorder="1" applyAlignment="1">
      <alignment horizontal="left" vertical="center" wrapText="1"/>
    </xf>
    <xf numFmtId="4" fontId="41" fillId="17" borderId="1" xfId="0" applyNumberFormat="1" applyFont="1" applyFill="1" applyBorder="1" applyAlignment="1">
      <alignment horizontal="right"/>
    </xf>
    <xf numFmtId="0" fontId="39" fillId="16" borderId="1" xfId="0" quotePrefix="1" applyFont="1" applyFill="1" applyBorder="1" applyAlignment="1">
      <alignment horizontal="left" vertical="center"/>
    </xf>
    <xf numFmtId="0" fontId="38" fillId="16" borderId="1" xfId="0" quotePrefix="1" applyFont="1" applyFill="1" applyBorder="1" applyAlignment="1">
      <alignment horizontal="left" vertical="center"/>
    </xf>
    <xf numFmtId="0" fontId="42" fillId="16" borderId="1" xfId="0" quotePrefix="1" applyFont="1" applyFill="1" applyBorder="1" applyAlignment="1">
      <alignment horizontal="left" vertical="center"/>
    </xf>
    <xf numFmtId="0" fontId="38" fillId="16" borderId="1" xfId="0" quotePrefix="1" applyFont="1" applyFill="1" applyBorder="1" applyAlignment="1">
      <alignment horizontal="left" vertical="center" wrapText="1"/>
    </xf>
    <xf numFmtId="0" fontId="38" fillId="15" borderId="1" xfId="0" applyFont="1" applyFill="1" applyBorder="1" applyAlignment="1">
      <alignment horizontal="left" vertical="center"/>
    </xf>
    <xf numFmtId="0" fontId="38" fillId="15" borderId="1" xfId="0" applyNumberFormat="1" applyFont="1" applyFill="1" applyBorder="1" applyAlignment="1" applyProtection="1">
      <alignment horizontal="left" vertical="center"/>
    </xf>
    <xf numFmtId="0" fontId="38" fillId="15" borderId="1" xfId="0" applyNumberFormat="1" applyFont="1" applyFill="1" applyBorder="1" applyAlignment="1" applyProtection="1">
      <alignment vertical="center" wrapText="1"/>
    </xf>
    <xf numFmtId="0" fontId="39" fillId="16" borderId="1" xfId="0" applyNumberFormat="1" applyFont="1" applyFill="1" applyBorder="1" applyAlignment="1" applyProtection="1">
      <alignment horizontal="left" vertical="center" wrapText="1"/>
    </xf>
    <xf numFmtId="0" fontId="38" fillId="16" borderId="1" xfId="0" applyNumberFormat="1" applyFont="1" applyFill="1" applyBorder="1" applyAlignment="1" applyProtection="1">
      <alignment vertical="center" wrapText="1"/>
    </xf>
    <xf numFmtId="0" fontId="39" fillId="17" borderId="1" xfId="0" applyNumberFormat="1" applyFont="1" applyFill="1" applyBorder="1" applyAlignment="1" applyProtection="1">
      <alignment horizontal="left" vertical="center" wrapText="1"/>
    </xf>
    <xf numFmtId="0" fontId="31" fillId="12" borderId="1" xfId="0" applyFont="1" applyFill="1" applyBorder="1" applyAlignment="1">
      <alignment horizontal="center" vertical="center"/>
    </xf>
    <xf numFmtId="0" fontId="43" fillId="12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 applyProtection="1">
      <alignment horizontal="left" vertical="center" wrapText="1"/>
    </xf>
    <xf numFmtId="4" fontId="44" fillId="2" borderId="1" xfId="0" applyNumberFormat="1" applyFont="1" applyFill="1" applyBorder="1" applyAlignment="1">
      <alignment horizontal="right"/>
    </xf>
    <xf numFmtId="3" fontId="44" fillId="2" borderId="1" xfId="0" applyNumberFormat="1" applyFont="1" applyFill="1" applyBorder="1" applyAlignment="1">
      <alignment horizontal="right"/>
    </xf>
    <xf numFmtId="0" fontId="45" fillId="2" borderId="1" xfId="0" quotePrefix="1" applyFont="1" applyFill="1" applyBorder="1" applyAlignment="1">
      <alignment horizontal="left" vertical="center" wrapText="1"/>
    </xf>
    <xf numFmtId="4" fontId="46" fillId="2" borderId="1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 vertical="center"/>
    </xf>
    <xf numFmtId="4" fontId="47" fillId="0" borderId="1" xfId="0" applyNumberFormat="1" applyFont="1" applyFill="1" applyBorder="1" applyAlignment="1">
      <alignment horizontal="right" vertical="center" wrapText="1"/>
    </xf>
    <xf numFmtId="0" fontId="30" fillId="14" borderId="1" xfId="0" applyNumberFormat="1" applyFont="1" applyFill="1" applyBorder="1" applyAlignment="1" applyProtection="1">
      <alignment horizontal="center" vertical="center" wrapText="1"/>
    </xf>
    <xf numFmtId="0" fontId="30" fillId="14" borderId="7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 applyAlignment="1" applyProtection="1">
      <alignment horizontal="left" vertical="center" wrapText="1"/>
    </xf>
    <xf numFmtId="0" fontId="33" fillId="2" borderId="1" xfId="0" quotePrefix="1" applyFont="1" applyFill="1" applyBorder="1" applyAlignment="1">
      <alignment horizontal="left" vertical="center"/>
    </xf>
    <xf numFmtId="0" fontId="45" fillId="2" borderId="1" xfId="0" quotePrefix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 applyProtection="1">
      <alignment horizontal="left" vertical="center"/>
    </xf>
    <xf numFmtId="0" fontId="32" fillId="2" borderId="1" xfId="0" applyNumberFormat="1" applyFont="1" applyFill="1" applyBorder="1" applyAlignment="1" applyProtection="1">
      <alignment vertical="center" wrapText="1"/>
    </xf>
    <xf numFmtId="0" fontId="33" fillId="2" borderId="1" xfId="0" applyNumberFormat="1" applyFont="1" applyFill="1" applyBorder="1" applyAlignment="1" applyProtection="1">
      <alignment vertical="center" wrapText="1"/>
    </xf>
    <xf numFmtId="3" fontId="27" fillId="2" borderId="1" xfId="0" applyNumberFormat="1" applyFont="1" applyFill="1" applyBorder="1" applyAlignment="1" applyProtection="1">
      <alignment horizontal="right" wrapText="1"/>
    </xf>
    <xf numFmtId="0" fontId="28" fillId="0" borderId="0" xfId="0" applyFont="1" applyAlignment="1">
      <alignment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48" fillId="0" borderId="0" xfId="0" applyFont="1" applyAlignment="1">
      <alignment vertical="center"/>
    </xf>
    <xf numFmtId="0" fontId="49" fillId="0" borderId="0" xfId="0" applyFont="1"/>
    <xf numFmtId="0" fontId="50" fillId="0" borderId="0" xfId="0" applyFont="1"/>
    <xf numFmtId="4" fontId="1" fillId="0" borderId="0" xfId="0" applyNumberFormat="1" applyFont="1" applyFill="1" applyAlignment="1">
      <alignment horizontal="center"/>
    </xf>
    <xf numFmtId="164" fontId="30" fillId="13" borderId="1" xfId="0" applyNumberFormat="1" applyFont="1" applyFill="1" applyBorder="1" applyAlignment="1">
      <alignment horizontal="right"/>
    </xf>
    <xf numFmtId="164" fontId="30" fillId="0" borderId="1" xfId="0" applyNumberFormat="1" applyFont="1" applyFill="1" applyBorder="1" applyAlignment="1">
      <alignment horizontal="right"/>
    </xf>
    <xf numFmtId="164" fontId="30" fillId="0" borderId="1" xfId="0" applyNumberFormat="1" applyFont="1" applyBorder="1" applyAlignment="1">
      <alignment horizontal="right"/>
    </xf>
    <xf numFmtId="0" fontId="32" fillId="0" borderId="5" xfId="0" applyNumberFormat="1" applyFont="1" applyFill="1" applyBorder="1" applyAlignment="1" applyProtection="1">
      <alignment horizontal="left" vertical="center" wrapText="1"/>
    </xf>
    <xf numFmtId="0" fontId="33" fillId="0" borderId="6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8" fillId="0" borderId="0" xfId="0" applyFont="1" applyAlignment="1">
      <alignment wrapText="1"/>
    </xf>
    <xf numFmtId="0" fontId="32" fillId="13" borderId="5" xfId="0" applyNumberFormat="1" applyFont="1" applyFill="1" applyBorder="1" applyAlignment="1" applyProtection="1">
      <alignment horizontal="left" vertical="center" wrapText="1"/>
    </xf>
    <xf numFmtId="0" fontId="33" fillId="13" borderId="6" xfId="0" applyNumberFormat="1" applyFont="1" applyFill="1" applyBorder="1" applyAlignment="1" applyProtection="1">
      <alignment vertical="center" wrapText="1"/>
    </xf>
    <xf numFmtId="0" fontId="33" fillId="13" borderId="6" xfId="0" applyNumberFormat="1" applyFont="1" applyFill="1" applyBorder="1" applyAlignment="1" applyProtection="1">
      <alignment vertical="center"/>
    </xf>
    <xf numFmtId="0" fontId="33" fillId="0" borderId="6" xfId="0" applyNumberFormat="1" applyFont="1" applyFill="1" applyBorder="1" applyAlignment="1" applyProtection="1">
      <alignment vertical="center"/>
    </xf>
    <xf numFmtId="0" fontId="32" fillId="0" borderId="5" xfId="0" quotePrefix="1" applyFont="1" applyFill="1" applyBorder="1" applyAlignment="1">
      <alignment horizontal="left" vertical="center"/>
    </xf>
    <xf numFmtId="0" fontId="32" fillId="0" borderId="5" xfId="0" quotePrefix="1" applyNumberFormat="1" applyFont="1" applyFill="1" applyBorder="1" applyAlignment="1" applyProtection="1">
      <alignment horizontal="left" vertical="center" wrapText="1"/>
    </xf>
    <xf numFmtId="0" fontId="32" fillId="0" borderId="5" xfId="0" quotePrefix="1" applyFont="1" applyBorder="1" applyAlignment="1">
      <alignment horizontal="left" vertical="center"/>
    </xf>
    <xf numFmtId="0" fontId="32" fillId="13" borderId="5" xfId="0" quotePrefix="1" applyNumberFormat="1" applyFont="1" applyFill="1" applyBorder="1" applyAlignment="1" applyProtection="1">
      <alignment horizontal="left" vertical="center" wrapText="1"/>
    </xf>
    <xf numFmtId="0" fontId="32" fillId="0" borderId="6" xfId="0" applyNumberFormat="1" applyFont="1" applyFill="1" applyBorder="1" applyAlignment="1" applyProtection="1">
      <alignment horizontal="left" vertical="center" wrapText="1"/>
    </xf>
    <xf numFmtId="0" fontId="32" fillId="0" borderId="7" xfId="0" applyNumberFormat="1" applyFont="1" applyFill="1" applyBorder="1" applyAlignment="1" applyProtection="1">
      <alignment horizontal="left" vertical="center" wrapText="1"/>
    </xf>
    <xf numFmtId="0" fontId="36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>
      <alignment wrapText="1"/>
    </xf>
    <xf numFmtId="0" fontId="30" fillId="14" borderId="5" xfId="0" applyNumberFormat="1" applyFont="1" applyFill="1" applyBorder="1" applyAlignment="1" applyProtection="1">
      <alignment horizontal="left" vertical="center" wrapText="1"/>
    </xf>
    <xf numFmtId="0" fontId="30" fillId="14" borderId="6" xfId="0" applyNumberFormat="1" applyFont="1" applyFill="1" applyBorder="1" applyAlignment="1" applyProtection="1">
      <alignment horizontal="left" vertical="center" wrapText="1"/>
    </xf>
    <xf numFmtId="0" fontId="30" fillId="14" borderId="7" xfId="0" applyNumberFormat="1" applyFont="1" applyFill="1" applyBorder="1" applyAlignment="1" applyProtection="1">
      <alignment horizontal="left" vertical="center" wrapText="1"/>
    </xf>
    <xf numFmtId="0" fontId="30" fillId="13" borderId="5" xfId="0" applyNumberFormat="1" applyFont="1" applyFill="1" applyBorder="1" applyAlignment="1" applyProtection="1">
      <alignment horizontal="left" vertical="center" wrapText="1"/>
    </xf>
    <xf numFmtId="0" fontId="30" fillId="13" borderId="6" xfId="0" applyNumberFormat="1" applyFont="1" applyFill="1" applyBorder="1" applyAlignment="1" applyProtection="1">
      <alignment horizontal="left" vertical="center" wrapText="1"/>
    </xf>
    <xf numFmtId="0" fontId="30" fillId="13" borderId="7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vertical="center" wrapText="1"/>
    </xf>
    <xf numFmtId="0" fontId="24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DAB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cunovodstvo2\RACUNOVODSTVO\RACUNOVODSTVO\NOVO%20PRORA&#268;UN\PRORA&#268;UN%202023.-20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SAŽETAK"/>
      <sheetName val=" Račun prihoda i rashoda"/>
      <sheetName val="Rashodi prema funkcijskoj kl"/>
      <sheetName val="Račun financiranja"/>
      <sheetName val="POSEBNI DIO"/>
    </sheetNames>
    <sheetDataSet>
      <sheetData sheetId="0" refreshError="1"/>
      <sheetData sheetId="1" refreshError="1"/>
      <sheetData sheetId="2" refreshError="1">
        <row r="10">
          <cell r="E10">
            <v>13344303.120000001</v>
          </cell>
        </row>
        <row r="26">
          <cell r="H26">
            <v>0</v>
          </cell>
          <cell r="J26">
            <v>0</v>
          </cell>
          <cell r="L26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okosica.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workbookViewId="0">
      <selection activeCell="J25" sqref="J25"/>
    </sheetView>
  </sheetViews>
  <sheetFormatPr defaultRowHeight="15" x14ac:dyDescent="0.25"/>
  <sheetData>
    <row r="1" spans="1:26" ht="18.75" x14ac:dyDescent="0.25">
      <c r="A1" s="132" t="s">
        <v>205</v>
      </c>
    </row>
    <row r="2" spans="1:26" ht="18.75" x14ac:dyDescent="0.25">
      <c r="A2" s="132" t="s">
        <v>206</v>
      </c>
    </row>
    <row r="3" spans="1:26" ht="18.75" x14ac:dyDescent="0.25">
      <c r="A3" s="132" t="s">
        <v>207</v>
      </c>
    </row>
    <row r="4" spans="1:26" ht="18.75" x14ac:dyDescent="0.25">
      <c r="A4" s="132" t="s">
        <v>208</v>
      </c>
    </row>
    <row r="5" spans="1:26" ht="18.75" x14ac:dyDescent="0.25">
      <c r="A5" s="133" t="s">
        <v>209</v>
      </c>
    </row>
    <row r="6" spans="1:26" ht="18.75" x14ac:dyDescent="0.25">
      <c r="A6" s="132" t="s">
        <v>210</v>
      </c>
    </row>
    <row r="7" spans="1:26" ht="18.75" x14ac:dyDescent="0.25">
      <c r="A7" s="206" t="s">
        <v>283</v>
      </c>
      <c r="B7" s="207"/>
      <c r="C7" s="207"/>
      <c r="D7" s="207"/>
      <c r="E7" s="207"/>
      <c r="F7" s="208"/>
    </row>
    <row r="8" spans="1:26" ht="18.75" x14ac:dyDescent="0.25">
      <c r="A8" s="206" t="s">
        <v>282</v>
      </c>
      <c r="B8" s="207"/>
      <c r="C8" s="207"/>
      <c r="D8" s="207"/>
      <c r="E8" s="207"/>
      <c r="F8" s="208"/>
    </row>
    <row r="9" spans="1:26" ht="18.75" x14ac:dyDescent="0.25">
      <c r="A9" s="206" t="s">
        <v>285</v>
      </c>
      <c r="B9" s="207"/>
      <c r="C9" s="207"/>
      <c r="D9" s="207"/>
      <c r="E9" s="207"/>
      <c r="F9" s="208"/>
    </row>
    <row r="10" spans="1:26" x14ac:dyDescent="0.25">
      <c r="A10" s="208"/>
      <c r="B10" s="208"/>
      <c r="C10" s="208"/>
      <c r="D10" s="208"/>
      <c r="E10" s="208"/>
      <c r="F10" s="208"/>
    </row>
    <row r="13" spans="1:26" ht="20.25" x14ac:dyDescent="0.3">
      <c r="D13" s="134" t="s">
        <v>284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  <c r="R13" s="135"/>
      <c r="S13" s="135"/>
      <c r="T13" s="135"/>
      <c r="U13" s="135"/>
      <c r="Y13" s="135"/>
      <c r="Z13" s="135"/>
    </row>
    <row r="14" spans="1:26" ht="20.25" x14ac:dyDescent="0.3">
      <c r="D14" s="134" t="s">
        <v>281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5"/>
      <c r="R14" s="135"/>
      <c r="S14" s="135"/>
      <c r="T14" s="135"/>
      <c r="U14" s="135"/>
      <c r="Y14" s="135"/>
      <c r="Z14" s="135"/>
    </row>
    <row r="15" spans="1:26" ht="21" x14ac:dyDescent="0.35"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</row>
  </sheetData>
  <hyperlinks>
    <hyperlink ref="A5" r:id="rId1" display="mailto:ured@os-mokosica.skole.hr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workbookViewId="0">
      <selection activeCell="H31" sqref="H31"/>
    </sheetView>
  </sheetViews>
  <sheetFormatPr defaultRowHeight="15" x14ac:dyDescent="0.25"/>
  <cols>
    <col min="5" max="8" width="25.28515625" customWidth="1"/>
    <col min="9" max="9" width="25.140625" customWidth="1"/>
    <col min="10" max="10" width="25" customWidth="1"/>
  </cols>
  <sheetData>
    <row r="1" spans="1:10" ht="15.75" x14ac:dyDescent="0.25">
      <c r="A1" s="215" t="s">
        <v>211</v>
      </c>
      <c r="B1" s="215"/>
      <c r="C1" s="215"/>
      <c r="D1" s="215"/>
      <c r="E1" s="215"/>
      <c r="F1" s="215"/>
      <c r="G1" s="215"/>
      <c r="H1" s="215"/>
    </row>
    <row r="2" spans="1:10" ht="18" x14ac:dyDescent="0.25">
      <c r="A2" s="137"/>
      <c r="B2" s="137"/>
      <c r="C2" s="137"/>
      <c r="D2" s="137"/>
      <c r="E2" s="137"/>
      <c r="F2" s="137"/>
      <c r="G2" s="137"/>
      <c r="H2" s="137"/>
    </row>
    <row r="3" spans="1:10" ht="15.75" x14ac:dyDescent="0.25">
      <c r="A3" s="215" t="s">
        <v>212</v>
      </c>
      <c r="B3" s="215"/>
      <c r="C3" s="215"/>
      <c r="D3" s="215"/>
      <c r="E3" s="215"/>
      <c r="F3" s="215"/>
      <c r="G3" s="215"/>
      <c r="H3" s="216"/>
    </row>
    <row r="4" spans="1:10" ht="18" x14ac:dyDescent="0.25">
      <c r="A4" s="137"/>
      <c r="B4" s="137"/>
      <c r="C4" s="137"/>
      <c r="D4" s="137"/>
      <c r="E4" s="137"/>
      <c r="F4" s="137"/>
      <c r="G4" s="137"/>
      <c r="H4" s="138"/>
    </row>
    <row r="5" spans="1:10" ht="15.75" x14ac:dyDescent="0.25">
      <c r="A5" s="215" t="s">
        <v>213</v>
      </c>
      <c r="B5" s="217"/>
      <c r="C5" s="217"/>
      <c r="D5" s="217"/>
      <c r="E5" s="217"/>
      <c r="F5" s="217"/>
      <c r="G5" s="217"/>
      <c r="H5" s="217"/>
    </row>
    <row r="6" spans="1:10" ht="18" x14ac:dyDescent="0.25">
      <c r="A6" s="139"/>
      <c r="B6" s="140"/>
      <c r="C6" s="140"/>
      <c r="D6" s="140"/>
      <c r="E6" s="141"/>
      <c r="F6" s="142"/>
      <c r="G6" s="142"/>
      <c r="H6" s="142"/>
    </row>
    <row r="7" spans="1:10" ht="25.5" x14ac:dyDescent="0.25">
      <c r="A7" s="143"/>
      <c r="B7" s="144"/>
      <c r="C7" s="144"/>
      <c r="D7" s="145"/>
      <c r="E7" s="146"/>
      <c r="F7" s="147" t="s">
        <v>251</v>
      </c>
      <c r="G7" s="147" t="s">
        <v>252</v>
      </c>
      <c r="H7" s="147" t="s">
        <v>253</v>
      </c>
      <c r="I7" s="147" t="s">
        <v>191</v>
      </c>
      <c r="J7" s="147" t="s">
        <v>254</v>
      </c>
    </row>
    <row r="8" spans="1:10" x14ac:dyDescent="0.25">
      <c r="A8" s="218" t="s">
        <v>155</v>
      </c>
      <c r="B8" s="219"/>
      <c r="C8" s="219"/>
      <c r="D8" s="219"/>
      <c r="E8" s="220"/>
      <c r="F8" s="210">
        <f>SUM(F9:F10)</f>
        <v>1869177.5099999998</v>
      </c>
      <c r="G8" s="210">
        <f t="shared" ref="G8:J8" si="0">SUM(G9:G10)</f>
        <v>1988596</v>
      </c>
      <c r="H8" s="210">
        <f t="shared" si="0"/>
        <v>2332706</v>
      </c>
      <c r="I8" s="210">
        <f t="shared" si="0"/>
        <v>2332706</v>
      </c>
      <c r="J8" s="210">
        <f t="shared" si="0"/>
        <v>2332706</v>
      </c>
    </row>
    <row r="9" spans="1:10" x14ac:dyDescent="0.25">
      <c r="A9" s="213" t="s">
        <v>214</v>
      </c>
      <c r="B9" s="214"/>
      <c r="C9" s="214"/>
      <c r="D9" s="214"/>
      <c r="E9" s="221"/>
      <c r="F9" s="211">
        <f>'Račun prihoda i rashoda'!E10</f>
        <v>1869177.5099999998</v>
      </c>
      <c r="G9" s="211">
        <f>'Račun prihoda i rashoda'!F10</f>
        <v>1988596</v>
      </c>
      <c r="H9" s="211">
        <f>'Račun prihoda i rashoda'!G10</f>
        <v>2332706</v>
      </c>
      <c r="I9" s="211">
        <f>'Račun prihoda i rashoda'!H10</f>
        <v>2332706</v>
      </c>
      <c r="J9" s="211">
        <f>'Račun prihoda i rashoda'!I10</f>
        <v>2332706</v>
      </c>
    </row>
    <row r="10" spans="1:10" x14ac:dyDescent="0.25">
      <c r="A10" s="222" t="s">
        <v>215</v>
      </c>
      <c r="B10" s="221"/>
      <c r="C10" s="221"/>
      <c r="D10" s="221"/>
      <c r="E10" s="221"/>
      <c r="F10" s="211">
        <v>0</v>
      </c>
      <c r="G10" s="211">
        <v>0</v>
      </c>
      <c r="H10" s="211">
        <v>0</v>
      </c>
      <c r="I10" s="211">
        <v>0</v>
      </c>
      <c r="J10" s="211">
        <v>0</v>
      </c>
    </row>
    <row r="11" spans="1:10" x14ac:dyDescent="0.25">
      <c r="A11" s="149" t="s">
        <v>1</v>
      </c>
      <c r="B11" s="150"/>
      <c r="C11" s="150"/>
      <c r="D11" s="150"/>
      <c r="E11" s="150"/>
      <c r="F11" s="210">
        <f>SUM(F12:F13)</f>
        <v>1877553.83</v>
      </c>
      <c r="G11" s="210">
        <f t="shared" ref="G11:J11" si="1">SUM(G12:G13)</f>
        <v>1995947</v>
      </c>
      <c r="H11" s="210">
        <f t="shared" si="1"/>
        <v>2285588</v>
      </c>
      <c r="I11" s="210">
        <f t="shared" si="1"/>
        <v>2286588</v>
      </c>
      <c r="J11" s="210">
        <f t="shared" si="1"/>
        <v>2286588</v>
      </c>
    </row>
    <row r="12" spans="1:10" x14ac:dyDescent="0.25">
      <c r="A12" s="223" t="s">
        <v>216</v>
      </c>
      <c r="B12" s="214"/>
      <c r="C12" s="214"/>
      <c r="D12" s="214"/>
      <c r="E12" s="214"/>
      <c r="F12" s="211">
        <f>'Račun prihoda i rashoda'!E34</f>
        <v>1806564.1700000002</v>
      </c>
      <c r="G12" s="211">
        <f>'Račun prihoda i rashoda'!F34</f>
        <v>1916445</v>
      </c>
      <c r="H12" s="211">
        <f>'Račun prihoda i rashoda'!G34</f>
        <v>2210894</v>
      </c>
      <c r="I12" s="211">
        <f>'Račun prihoda i rashoda'!H34</f>
        <v>2211894</v>
      </c>
      <c r="J12" s="211">
        <f>'Račun prihoda i rashoda'!I34</f>
        <v>2211894</v>
      </c>
    </row>
    <row r="13" spans="1:10" x14ac:dyDescent="0.25">
      <c r="A13" s="224" t="s">
        <v>217</v>
      </c>
      <c r="B13" s="221"/>
      <c r="C13" s="221"/>
      <c r="D13" s="221"/>
      <c r="E13" s="221"/>
      <c r="F13" s="212">
        <f>'Račun prihoda i rashoda'!E62</f>
        <v>70989.66</v>
      </c>
      <c r="G13" s="212">
        <f>'Račun prihoda i rashoda'!F62</f>
        <v>79502</v>
      </c>
      <c r="H13" s="212">
        <f>'Račun prihoda i rashoda'!G62</f>
        <v>74694</v>
      </c>
      <c r="I13" s="212">
        <f>'Račun prihoda i rashoda'!H62</f>
        <v>74694</v>
      </c>
      <c r="J13" s="212">
        <f>'Račun prihoda i rashoda'!I62</f>
        <v>74694</v>
      </c>
    </row>
    <row r="14" spans="1:10" x14ac:dyDescent="0.25">
      <c r="A14" s="225" t="s">
        <v>218</v>
      </c>
      <c r="B14" s="219"/>
      <c r="C14" s="219"/>
      <c r="D14" s="219"/>
      <c r="E14" s="219"/>
      <c r="F14" s="210">
        <f>F8-F11</f>
        <v>-8376.320000000298</v>
      </c>
      <c r="G14" s="210">
        <f t="shared" ref="G14:J14" si="2">G8-G11</f>
        <v>-7351</v>
      </c>
      <c r="H14" s="210">
        <f t="shared" si="2"/>
        <v>47118</v>
      </c>
      <c r="I14" s="210">
        <f t="shared" si="2"/>
        <v>46118</v>
      </c>
      <c r="J14" s="210">
        <f t="shared" si="2"/>
        <v>46118</v>
      </c>
    </row>
    <row r="15" spans="1:10" ht="18" x14ac:dyDescent="0.25">
      <c r="A15" s="137"/>
      <c r="B15" s="153"/>
      <c r="C15" s="153"/>
      <c r="D15" s="153"/>
      <c r="E15" s="153"/>
      <c r="F15" s="153"/>
      <c r="G15" s="153"/>
      <c r="H15" s="154"/>
    </row>
    <row r="16" spans="1:10" ht="15.75" x14ac:dyDescent="0.25">
      <c r="A16" s="215" t="s">
        <v>219</v>
      </c>
      <c r="B16" s="217"/>
      <c r="C16" s="217"/>
      <c r="D16" s="217"/>
      <c r="E16" s="217"/>
      <c r="F16" s="217"/>
      <c r="G16" s="217"/>
      <c r="H16" s="217"/>
    </row>
    <row r="17" spans="1:10" ht="18" x14ac:dyDescent="0.25">
      <c r="A17" s="137"/>
      <c r="B17" s="153"/>
      <c r="C17" s="153"/>
      <c r="D17" s="153"/>
      <c r="E17" s="153"/>
      <c r="F17" s="153"/>
      <c r="G17" s="153"/>
      <c r="H17" s="154"/>
    </row>
    <row r="18" spans="1:10" ht="25.5" x14ac:dyDescent="0.25">
      <c r="A18" s="143"/>
      <c r="B18" s="144"/>
      <c r="C18" s="144"/>
      <c r="D18" s="145"/>
      <c r="E18" s="146"/>
      <c r="F18" s="147" t="s">
        <v>251</v>
      </c>
      <c r="G18" s="147" t="s">
        <v>252</v>
      </c>
      <c r="H18" s="147" t="s">
        <v>253</v>
      </c>
      <c r="I18" s="147" t="s">
        <v>191</v>
      </c>
      <c r="J18" s="147" t="s">
        <v>254</v>
      </c>
    </row>
    <row r="19" spans="1:10" ht="15.75" customHeight="1" x14ac:dyDescent="0.25">
      <c r="A19" s="213" t="s">
        <v>220</v>
      </c>
      <c r="B19" s="226"/>
      <c r="C19" s="226"/>
      <c r="D19" s="226"/>
      <c r="E19" s="227"/>
      <c r="F19" s="152">
        <v>0</v>
      </c>
      <c r="G19" s="152">
        <v>0</v>
      </c>
      <c r="H19" s="152">
        <v>0</v>
      </c>
      <c r="I19" s="152">
        <v>0</v>
      </c>
      <c r="J19" s="152">
        <v>0</v>
      </c>
    </row>
    <row r="20" spans="1:10" x14ac:dyDescent="0.25">
      <c r="A20" s="213" t="s">
        <v>221</v>
      </c>
      <c r="B20" s="214"/>
      <c r="C20" s="214"/>
      <c r="D20" s="214"/>
      <c r="E20" s="214"/>
      <c r="F20" s="152">
        <v>0</v>
      </c>
      <c r="G20" s="152">
        <v>0</v>
      </c>
      <c r="H20" s="152">
        <v>0</v>
      </c>
      <c r="I20" s="152">
        <v>0</v>
      </c>
      <c r="J20" s="152">
        <v>0</v>
      </c>
    </row>
    <row r="21" spans="1:10" x14ac:dyDescent="0.25">
      <c r="A21" s="225" t="s">
        <v>222</v>
      </c>
      <c r="B21" s="219"/>
      <c r="C21" s="219"/>
      <c r="D21" s="219"/>
      <c r="E21" s="219"/>
      <c r="F21" s="148">
        <f>SUM(F19:F20)</f>
        <v>0</v>
      </c>
      <c r="G21" s="148">
        <f t="shared" ref="G21:J21" si="3">SUM(G19:G20)</f>
        <v>0</v>
      </c>
      <c r="H21" s="148">
        <f t="shared" si="3"/>
        <v>0</v>
      </c>
      <c r="I21" s="148">
        <f t="shared" si="3"/>
        <v>0</v>
      </c>
      <c r="J21" s="148">
        <f t="shared" si="3"/>
        <v>0</v>
      </c>
    </row>
    <row r="22" spans="1:10" ht="18" x14ac:dyDescent="0.25">
      <c r="A22" s="155"/>
      <c r="B22" s="153"/>
      <c r="C22" s="153"/>
      <c r="D22" s="153"/>
      <c r="E22" s="153"/>
      <c r="F22" s="153"/>
      <c r="G22" s="153"/>
      <c r="H22" s="154"/>
    </row>
    <row r="23" spans="1:10" ht="15.75" x14ac:dyDescent="0.25">
      <c r="A23" s="215" t="s">
        <v>223</v>
      </c>
      <c r="B23" s="217"/>
      <c r="C23" s="217"/>
      <c r="D23" s="217"/>
      <c r="E23" s="217"/>
      <c r="F23" s="217"/>
      <c r="G23" s="217"/>
      <c r="H23" s="217"/>
    </row>
    <row r="24" spans="1:10" ht="18" x14ac:dyDescent="0.25">
      <c r="A24" s="155"/>
      <c r="B24" s="153"/>
      <c r="C24" s="153"/>
      <c r="D24" s="153"/>
      <c r="E24" s="153"/>
      <c r="F24" s="153"/>
      <c r="G24" s="153"/>
      <c r="H24" s="154"/>
    </row>
    <row r="25" spans="1:10" ht="25.5" x14ac:dyDescent="0.25">
      <c r="A25" s="143"/>
      <c r="B25" s="144"/>
      <c r="C25" s="144"/>
      <c r="D25" s="145"/>
      <c r="E25" s="146"/>
      <c r="F25" s="147" t="s">
        <v>251</v>
      </c>
      <c r="G25" s="147" t="s">
        <v>252</v>
      </c>
      <c r="H25" s="147" t="s">
        <v>253</v>
      </c>
      <c r="I25" s="147" t="s">
        <v>191</v>
      </c>
      <c r="J25" s="147" t="s">
        <v>254</v>
      </c>
    </row>
    <row r="26" spans="1:10" x14ac:dyDescent="0.25">
      <c r="A26" s="230" t="s">
        <v>224</v>
      </c>
      <c r="B26" s="231"/>
      <c r="C26" s="231"/>
      <c r="D26" s="231"/>
      <c r="E26" s="232"/>
      <c r="F26" s="156">
        <f>'Račun prihoda i rashoda'!E26</f>
        <v>15727.03</v>
      </c>
      <c r="G26" s="156">
        <f>'Račun prihoda i rashoda'!F26</f>
        <v>7351</v>
      </c>
      <c r="H26" s="157">
        <f>'[1] Račun prihoda i rashoda'!H26</f>
        <v>0</v>
      </c>
      <c r="I26" s="157">
        <f>'[1] Račun prihoda i rashoda'!J26</f>
        <v>0</v>
      </c>
      <c r="J26" s="157">
        <f>'[1] Račun prihoda i rashoda'!L26</f>
        <v>0</v>
      </c>
    </row>
    <row r="27" spans="1:10" ht="30" customHeight="1" x14ac:dyDescent="0.25">
      <c r="A27" s="233" t="s">
        <v>225</v>
      </c>
      <c r="B27" s="234"/>
      <c r="C27" s="234"/>
      <c r="D27" s="234"/>
      <c r="E27" s="235"/>
      <c r="F27" s="158">
        <f>F26</f>
        <v>15727.03</v>
      </c>
      <c r="G27" s="158">
        <f t="shared" ref="G27:J27" si="4">G26</f>
        <v>7351</v>
      </c>
      <c r="H27" s="159">
        <f t="shared" si="4"/>
        <v>0</v>
      </c>
      <c r="I27" s="159">
        <f t="shared" si="4"/>
        <v>0</v>
      </c>
      <c r="J27" s="159">
        <f t="shared" si="4"/>
        <v>0</v>
      </c>
    </row>
    <row r="30" spans="1:10" x14ac:dyDescent="0.25">
      <c r="A30" s="223" t="s">
        <v>226</v>
      </c>
      <c r="B30" s="214"/>
      <c r="C30" s="214"/>
      <c r="D30" s="214"/>
      <c r="E30" s="214"/>
      <c r="F30" s="151">
        <f>F14+F27</f>
        <v>7350.7099999997026</v>
      </c>
      <c r="G30" s="152">
        <f t="shared" ref="G30:J30" si="5">G14+G27</f>
        <v>0</v>
      </c>
      <c r="H30" s="152">
        <f t="shared" si="5"/>
        <v>47118</v>
      </c>
      <c r="I30" s="152">
        <f t="shared" si="5"/>
        <v>46118</v>
      </c>
      <c r="J30" s="152">
        <f t="shared" si="5"/>
        <v>46118</v>
      </c>
    </row>
    <row r="31" spans="1:10" ht="15.75" x14ac:dyDescent="0.25">
      <c r="A31" s="160"/>
      <c r="B31" s="161"/>
      <c r="C31" s="161"/>
      <c r="D31" s="161"/>
      <c r="E31" s="161"/>
      <c r="F31" s="162"/>
      <c r="G31" s="162"/>
      <c r="H31" s="162"/>
    </row>
    <row r="32" spans="1:10" ht="29.25" customHeight="1" x14ac:dyDescent="0.25">
      <c r="A32" s="228"/>
      <c r="B32" s="229"/>
      <c r="C32" s="229"/>
      <c r="D32" s="229"/>
      <c r="E32" s="229"/>
      <c r="F32" s="229"/>
      <c r="G32" s="229"/>
      <c r="H32" s="229"/>
    </row>
    <row r="33" spans="1:8" ht="12" customHeight="1" x14ac:dyDescent="0.25"/>
    <row r="34" spans="1:8" ht="28.5" customHeight="1" x14ac:dyDescent="0.25">
      <c r="A34" s="228"/>
      <c r="B34" s="229"/>
      <c r="C34" s="229"/>
      <c r="D34" s="229"/>
      <c r="E34" s="229"/>
      <c r="F34" s="229"/>
      <c r="G34" s="229"/>
      <c r="H34" s="229"/>
    </row>
    <row r="35" spans="1:8" ht="15.75" customHeight="1" x14ac:dyDescent="0.25"/>
    <row r="36" spans="1:8" ht="29.25" customHeight="1" x14ac:dyDescent="0.25">
      <c r="A36" s="228"/>
      <c r="B36" s="229"/>
      <c r="C36" s="229"/>
      <c r="D36" s="229"/>
      <c r="E36" s="229"/>
      <c r="F36" s="229"/>
      <c r="G36" s="229"/>
      <c r="H36" s="229"/>
    </row>
  </sheetData>
  <mergeCells count="20">
    <mergeCell ref="A34:H34"/>
    <mergeCell ref="A36:H36"/>
    <mergeCell ref="A21:E21"/>
    <mergeCell ref="A23:H23"/>
    <mergeCell ref="A26:E26"/>
    <mergeCell ref="A27:E27"/>
    <mergeCell ref="A30:E30"/>
    <mergeCell ref="A32:H32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6"/>
  <sheetViews>
    <sheetView zoomScaleNormal="100" workbookViewId="0">
      <selection activeCell="E9" sqref="E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14.7109375" customWidth="1"/>
    <col min="7" max="7" width="14.5703125" customWidth="1"/>
    <col min="8" max="8" width="14.7109375" customWidth="1"/>
    <col min="9" max="9" width="14.85546875" customWidth="1"/>
  </cols>
  <sheetData>
    <row r="1" spans="1:9" ht="42" customHeight="1" x14ac:dyDescent="0.25">
      <c r="A1" s="215" t="s">
        <v>211</v>
      </c>
      <c r="B1" s="215"/>
      <c r="C1" s="215"/>
      <c r="D1" s="215"/>
      <c r="E1" s="215"/>
      <c r="F1" s="215"/>
      <c r="G1" s="215"/>
      <c r="H1" s="215"/>
      <c r="I1" s="215"/>
    </row>
    <row r="2" spans="1:9" ht="18" customHeight="1" x14ac:dyDescent="0.25">
      <c r="A2" s="137"/>
      <c r="B2" s="137"/>
      <c r="C2" s="137"/>
      <c r="D2" s="137"/>
      <c r="E2" s="137"/>
      <c r="F2" s="137"/>
      <c r="G2" s="137"/>
    </row>
    <row r="3" spans="1:9" ht="15.75" customHeight="1" x14ac:dyDescent="0.25">
      <c r="A3" s="215" t="s">
        <v>212</v>
      </c>
      <c r="B3" s="215"/>
      <c r="C3" s="215"/>
      <c r="D3" s="215"/>
      <c r="E3" s="215"/>
      <c r="F3" s="215"/>
      <c r="G3" s="215"/>
      <c r="H3" s="215"/>
      <c r="I3" s="215"/>
    </row>
    <row r="4" spans="1:9" ht="18" x14ac:dyDescent="0.25">
      <c r="A4" s="137"/>
      <c r="B4" s="137"/>
      <c r="C4" s="137"/>
      <c r="D4" s="137"/>
      <c r="E4" s="137"/>
      <c r="F4" s="137"/>
      <c r="G4" s="138"/>
    </row>
    <row r="5" spans="1:9" ht="18" customHeight="1" x14ac:dyDescent="0.25">
      <c r="A5" s="215" t="s">
        <v>235</v>
      </c>
      <c r="B5" s="215"/>
      <c r="C5" s="215"/>
      <c r="D5" s="215"/>
      <c r="E5" s="215"/>
      <c r="F5" s="215"/>
      <c r="G5" s="215"/>
      <c r="H5" s="215"/>
      <c r="I5" s="215"/>
    </row>
    <row r="6" spans="1:9" ht="18" x14ac:dyDescent="0.25">
      <c r="A6" s="137"/>
      <c r="B6" s="137"/>
      <c r="C6" s="137"/>
      <c r="D6" s="137"/>
      <c r="E6" s="137"/>
      <c r="F6" s="137"/>
      <c r="G6" s="138"/>
    </row>
    <row r="7" spans="1:9" ht="15.75" customHeight="1" x14ac:dyDescent="0.25">
      <c r="A7" s="215" t="s">
        <v>214</v>
      </c>
      <c r="B7" s="215"/>
      <c r="C7" s="215"/>
      <c r="D7" s="215"/>
      <c r="E7" s="215"/>
      <c r="F7" s="215"/>
      <c r="G7" s="215"/>
      <c r="H7" s="215"/>
      <c r="I7" s="215"/>
    </row>
    <row r="8" spans="1:9" ht="18" x14ac:dyDescent="0.25">
      <c r="A8" s="137"/>
      <c r="B8" s="137"/>
      <c r="C8" s="137"/>
      <c r="D8" s="137"/>
      <c r="E8" s="137"/>
      <c r="F8" s="137"/>
      <c r="G8" s="138"/>
    </row>
    <row r="9" spans="1:9" ht="38.25" x14ac:dyDescent="0.25">
      <c r="A9" s="163" t="s">
        <v>227</v>
      </c>
      <c r="B9" s="164" t="s">
        <v>228</v>
      </c>
      <c r="C9" s="164" t="s">
        <v>229</v>
      </c>
      <c r="D9" s="164" t="s">
        <v>230</v>
      </c>
      <c r="E9" s="147" t="s">
        <v>255</v>
      </c>
      <c r="F9" s="147" t="s">
        <v>258</v>
      </c>
      <c r="G9" s="147" t="s">
        <v>253</v>
      </c>
      <c r="H9" s="147" t="s">
        <v>191</v>
      </c>
      <c r="I9" s="147" t="s">
        <v>254</v>
      </c>
    </row>
    <row r="10" spans="1:9" ht="15.75" customHeight="1" x14ac:dyDescent="0.25">
      <c r="A10" s="165">
        <v>6</v>
      </c>
      <c r="B10" s="165"/>
      <c r="C10" s="165"/>
      <c r="D10" s="165" t="s">
        <v>161</v>
      </c>
      <c r="E10" s="166">
        <f t="shared" ref="E10:F10" si="0">E11+E14+E16+E20+E18</f>
        <v>1869177.5099999998</v>
      </c>
      <c r="F10" s="166">
        <f t="shared" si="0"/>
        <v>1988596</v>
      </c>
      <c r="G10" s="166">
        <f>G11+G14+G16+G20+G18</f>
        <v>2332706</v>
      </c>
      <c r="H10" s="166">
        <f t="shared" ref="H10:I10" si="1">H11+H14+H16+H20+H18</f>
        <v>2332706</v>
      </c>
      <c r="I10" s="166">
        <f t="shared" si="1"/>
        <v>2332706</v>
      </c>
    </row>
    <row r="11" spans="1:9" ht="38.25" customHeight="1" x14ac:dyDescent="0.25">
      <c r="A11" s="167"/>
      <c r="B11" s="167">
        <v>63</v>
      </c>
      <c r="C11" s="167"/>
      <c r="D11" s="167" t="s">
        <v>231</v>
      </c>
      <c r="E11" s="168">
        <f t="shared" ref="E11:F11" si="2">SUM(E12:E13)</f>
        <v>1422969.8099999998</v>
      </c>
      <c r="F11" s="168">
        <f t="shared" si="2"/>
        <v>1392329</v>
      </c>
      <c r="G11" s="168">
        <f>SUM(G12:G13)</f>
        <v>1666800</v>
      </c>
      <c r="H11" s="168">
        <f t="shared" ref="H11:I11" si="3">SUM(H12:H13)</f>
        <v>1666800</v>
      </c>
      <c r="I11" s="168">
        <f t="shared" si="3"/>
        <v>1666800</v>
      </c>
    </row>
    <row r="12" spans="1:9" ht="38.25" x14ac:dyDescent="0.25">
      <c r="A12" s="169"/>
      <c r="B12" s="169"/>
      <c r="C12" s="170">
        <v>49</v>
      </c>
      <c r="D12" s="171" t="s">
        <v>232</v>
      </c>
      <c r="E12" s="172">
        <v>1372600.66</v>
      </c>
      <c r="F12" s="172">
        <f>'POSEBNI DIO - prihodi'!C18</f>
        <v>1350521</v>
      </c>
      <c r="G12" s="172">
        <f>'POSEBNI DIO - prihodi'!D18</f>
        <v>1629800</v>
      </c>
      <c r="H12" s="172">
        <f>'POSEBNI DIO - prihodi'!E18</f>
        <v>1629800</v>
      </c>
      <c r="I12" s="172">
        <f>'POSEBNI DIO - prihodi'!F18</f>
        <v>1629800</v>
      </c>
    </row>
    <row r="13" spans="1:9" ht="25.5" x14ac:dyDescent="0.25">
      <c r="A13" s="169"/>
      <c r="B13" s="169"/>
      <c r="C13" s="170">
        <v>55</v>
      </c>
      <c r="D13" s="171" t="s">
        <v>118</v>
      </c>
      <c r="E13" s="172">
        <v>50369.15</v>
      </c>
      <c r="F13" s="172">
        <f>'POSEBNI DIO - prihodi'!C32+'POSEBNI DIO - prihodi'!C64</f>
        <v>41808</v>
      </c>
      <c r="G13" s="172">
        <f>'POSEBNI DIO - prihodi'!D32+'POSEBNI DIO - prihodi'!D64</f>
        <v>37000</v>
      </c>
      <c r="H13" s="172">
        <f>'POSEBNI DIO - prihodi'!E32+'POSEBNI DIO - prihodi'!E64</f>
        <v>37000</v>
      </c>
      <c r="I13" s="172">
        <f>'POSEBNI DIO - prihodi'!F32+'POSEBNI DIO - prihodi'!F64</f>
        <v>37000</v>
      </c>
    </row>
    <row r="14" spans="1:9" ht="38.25" customHeight="1" x14ac:dyDescent="0.25">
      <c r="A14" s="167"/>
      <c r="B14" s="167">
        <v>64</v>
      </c>
      <c r="C14" s="167"/>
      <c r="D14" s="167" t="s">
        <v>176</v>
      </c>
      <c r="E14" s="168">
        <f t="shared" ref="E14:F14" si="4">SUM(E15)</f>
        <v>0.05</v>
      </c>
      <c r="F14" s="168">
        <f t="shared" si="4"/>
        <v>0</v>
      </c>
      <c r="G14" s="168">
        <f>SUM(G15)</f>
        <v>0</v>
      </c>
      <c r="H14" s="168">
        <f t="shared" ref="H14:I14" si="5">SUM(H15)</f>
        <v>0</v>
      </c>
      <c r="I14" s="168">
        <f t="shared" si="5"/>
        <v>0</v>
      </c>
    </row>
    <row r="15" spans="1:9" ht="25.5" x14ac:dyDescent="0.25">
      <c r="A15" s="169"/>
      <c r="B15" s="169"/>
      <c r="C15" s="170">
        <v>55</v>
      </c>
      <c r="D15" s="171" t="s">
        <v>118</v>
      </c>
      <c r="E15" s="172">
        <v>0.05</v>
      </c>
      <c r="F15" s="172">
        <f>'POSEBNI DIO - prihodi'!C33</f>
        <v>0</v>
      </c>
      <c r="G15" s="172">
        <f>'POSEBNI DIO - prihodi'!D33</f>
        <v>0</v>
      </c>
      <c r="H15" s="172">
        <f>'POSEBNI DIO - prihodi'!E33</f>
        <v>0</v>
      </c>
      <c r="I15" s="172">
        <f>'POSEBNI DIO - prihodi'!F33</f>
        <v>0</v>
      </c>
    </row>
    <row r="16" spans="1:9" ht="25.5" customHeight="1" x14ac:dyDescent="0.25">
      <c r="A16" s="167"/>
      <c r="B16" s="167">
        <v>65</v>
      </c>
      <c r="C16" s="167"/>
      <c r="D16" s="167" t="s">
        <v>177</v>
      </c>
      <c r="E16" s="168">
        <f t="shared" ref="E16:F16" si="6">SUM(E17)</f>
        <v>45622.13</v>
      </c>
      <c r="F16" s="168">
        <f t="shared" si="6"/>
        <v>132054</v>
      </c>
      <c r="G16" s="168">
        <f>SUM(G17)</f>
        <v>149514</v>
      </c>
      <c r="H16" s="168">
        <f t="shared" ref="H16:I16" si="7">SUM(H17)</f>
        <v>149514</v>
      </c>
      <c r="I16" s="168">
        <f t="shared" si="7"/>
        <v>149514</v>
      </c>
    </row>
    <row r="17" spans="1:9" ht="25.5" x14ac:dyDescent="0.25">
      <c r="A17" s="169"/>
      <c r="B17" s="169"/>
      <c r="C17" s="170">
        <v>55</v>
      </c>
      <c r="D17" s="171" t="s">
        <v>118</v>
      </c>
      <c r="E17" s="172">
        <v>45622.13</v>
      </c>
      <c r="F17" s="172">
        <f>'POSEBNI DIO - prihodi'!C34+'POSEBNI DIO - prihodi'!C41+'POSEBNI DIO - prihodi'!C68</f>
        <v>132054</v>
      </c>
      <c r="G17" s="172">
        <f>'POSEBNI DIO - prihodi'!D34+'POSEBNI DIO - prihodi'!D41+'POSEBNI DIO - prihodi'!D68</f>
        <v>149514</v>
      </c>
      <c r="H17" s="172">
        <f>'POSEBNI DIO - prihodi'!E34+'POSEBNI DIO - prihodi'!E41+'POSEBNI DIO - prihodi'!E68</f>
        <v>149514</v>
      </c>
      <c r="I17" s="172">
        <f>'POSEBNI DIO - prihodi'!F34+'POSEBNI DIO - prihodi'!F41+'POSEBNI DIO - prihodi'!F68</f>
        <v>149514</v>
      </c>
    </row>
    <row r="18" spans="1:9" ht="51" x14ac:dyDescent="0.25">
      <c r="A18" s="167"/>
      <c r="B18" s="167">
        <v>66</v>
      </c>
      <c r="C18" s="167"/>
      <c r="D18" s="167" t="s">
        <v>170</v>
      </c>
      <c r="E18" s="168">
        <f t="shared" ref="E18:F18" si="8">SUM(E19)</f>
        <v>2548.2800000000002</v>
      </c>
      <c r="F18" s="168">
        <f t="shared" si="8"/>
        <v>2655</v>
      </c>
      <c r="G18" s="168">
        <f>SUM(G19)</f>
        <v>2693</v>
      </c>
      <c r="H18" s="168">
        <f t="shared" ref="H18:I18" si="9">SUM(H19)</f>
        <v>2693</v>
      </c>
      <c r="I18" s="168">
        <f t="shared" si="9"/>
        <v>2693</v>
      </c>
    </row>
    <row r="19" spans="1:9" ht="25.5" x14ac:dyDescent="0.25">
      <c r="A19" s="169"/>
      <c r="B19" s="169"/>
      <c r="C19" s="170">
        <v>25</v>
      </c>
      <c r="D19" s="171" t="s">
        <v>104</v>
      </c>
      <c r="E19" s="172">
        <v>2548.2800000000002</v>
      </c>
      <c r="F19" s="172">
        <f>'POSEBNI DIO - prihodi'!C85+'POSEBNI DIO - prihodi'!C26</f>
        <v>2655</v>
      </c>
      <c r="G19" s="172">
        <f>'POSEBNI DIO - prihodi'!D85+'POSEBNI DIO - prihodi'!D26</f>
        <v>2693</v>
      </c>
      <c r="H19" s="172">
        <f>'POSEBNI DIO - prihodi'!E85+'POSEBNI DIO - prihodi'!E26</f>
        <v>2693</v>
      </c>
      <c r="I19" s="172">
        <f>'POSEBNI DIO - prihodi'!F85+'POSEBNI DIO - prihodi'!F26</f>
        <v>2693</v>
      </c>
    </row>
    <row r="20" spans="1:9" ht="36" customHeight="1" x14ac:dyDescent="0.25">
      <c r="A20" s="167"/>
      <c r="B20" s="167">
        <v>67</v>
      </c>
      <c r="C20" s="167"/>
      <c r="D20" s="167" t="s">
        <v>233</v>
      </c>
      <c r="E20" s="168">
        <f t="shared" ref="E20:F20" si="10">SUM(E21:E25)</f>
        <v>398037.24000000005</v>
      </c>
      <c r="F20" s="168">
        <f t="shared" si="10"/>
        <v>461558</v>
      </c>
      <c r="G20" s="168">
        <f>SUM(G21:G25)</f>
        <v>513699</v>
      </c>
      <c r="H20" s="168">
        <f t="shared" ref="H20:I20" si="11">SUM(H21:H25)</f>
        <v>513699</v>
      </c>
      <c r="I20" s="168">
        <f t="shared" si="11"/>
        <v>513699</v>
      </c>
    </row>
    <row r="21" spans="1:9" x14ac:dyDescent="0.25">
      <c r="A21" s="169"/>
      <c r="B21" s="169"/>
      <c r="C21" s="170">
        <v>11</v>
      </c>
      <c r="D21" s="170" t="s">
        <v>100</v>
      </c>
      <c r="E21" s="172">
        <v>177594.49</v>
      </c>
      <c r="F21" s="172">
        <f>'POSEBNI DIO - prihodi'!C23+'POSEBNI DIO - prihodi'!C38+'POSEBNI DIO - prihodi'!C45+'POSEBNI DIO - prihodi'!C49+'POSEBNI DIO - prihodi'!C53+'POSEBNI DIO - prihodi'!C60+'POSEBNI DIO - prihodi'!C88</f>
        <v>234009</v>
      </c>
      <c r="G21" s="172">
        <f>'POSEBNI DIO - prihodi'!D23+'POSEBNI DIO - prihodi'!D38+'POSEBNI DIO - prihodi'!D45+'POSEBNI DIO - prihodi'!D49+'POSEBNI DIO - prihodi'!D53+'POSEBNI DIO - prihodi'!D60+'POSEBNI DIO - prihodi'!D88</f>
        <v>278648</v>
      </c>
      <c r="H21" s="172">
        <f>'POSEBNI DIO - prihodi'!E23+'POSEBNI DIO - prihodi'!E38+'POSEBNI DIO - prihodi'!E45+'POSEBNI DIO - prihodi'!E49+'POSEBNI DIO - prihodi'!E53+'POSEBNI DIO - prihodi'!E60+'POSEBNI DIO - prihodi'!E88</f>
        <v>278648</v>
      </c>
      <c r="I21" s="172">
        <f>'POSEBNI DIO - prihodi'!F23+'POSEBNI DIO - prihodi'!F38+'POSEBNI DIO - prihodi'!F45+'POSEBNI DIO - prihodi'!F49+'POSEBNI DIO - prihodi'!F53+'POSEBNI DIO - prihodi'!F60+'POSEBNI DIO - prihodi'!F88</f>
        <v>278648</v>
      </c>
    </row>
    <row r="22" spans="1:9" ht="25.5" x14ac:dyDescent="0.25">
      <c r="A22" s="169"/>
      <c r="B22" s="169"/>
      <c r="C22" s="170">
        <v>31</v>
      </c>
      <c r="D22" s="171" t="s">
        <v>12</v>
      </c>
      <c r="E22" s="172">
        <v>180217.29</v>
      </c>
      <c r="F22" s="172">
        <f>'POSEBNI DIO - prihodi'!C10+'POSEBNI DIO - prihodi'!C14+'POSEBNI DIO - prihodi'!C80</f>
        <v>172215</v>
      </c>
      <c r="G22" s="172">
        <f>'POSEBNI DIO - prihodi'!D10+'POSEBNI DIO - prihodi'!D14+'POSEBNI DIO - prihodi'!D80</f>
        <v>172215</v>
      </c>
      <c r="H22" s="172">
        <f>'POSEBNI DIO - prihodi'!E10+'POSEBNI DIO - prihodi'!E14+'POSEBNI DIO - prihodi'!E80</f>
        <v>172215</v>
      </c>
      <c r="I22" s="172">
        <f>'POSEBNI DIO - prihodi'!F10+'POSEBNI DIO - prihodi'!F14+'POSEBNI DIO - prihodi'!F80</f>
        <v>172215</v>
      </c>
    </row>
    <row r="23" spans="1:9" ht="15.75" customHeight="1" x14ac:dyDescent="0.25">
      <c r="A23" s="169"/>
      <c r="B23" s="169"/>
      <c r="C23" s="170">
        <v>42</v>
      </c>
      <c r="D23" s="171" t="s">
        <v>148</v>
      </c>
      <c r="E23" s="172">
        <v>424.71</v>
      </c>
      <c r="F23" s="172">
        <f>'POSEBNI DIO - prihodi'!C72</f>
        <v>600</v>
      </c>
      <c r="G23" s="172">
        <f>'POSEBNI DIO - prihodi'!D72</f>
        <v>600</v>
      </c>
      <c r="H23" s="172">
        <f>'POSEBNI DIO - prihodi'!E72</f>
        <v>600</v>
      </c>
      <c r="I23" s="172">
        <f>'POSEBNI DIO - prihodi'!F72</f>
        <v>600</v>
      </c>
    </row>
    <row r="24" spans="1:9" ht="15.75" customHeight="1" x14ac:dyDescent="0.25">
      <c r="A24" s="169"/>
      <c r="B24" s="169"/>
      <c r="C24" s="170">
        <v>44</v>
      </c>
      <c r="D24" s="170" t="s">
        <v>234</v>
      </c>
      <c r="E24" s="172">
        <v>39800.75</v>
      </c>
      <c r="F24" s="172">
        <f>'POSEBNI DIO - prihodi'!C56+'POSEBNI DIO - prihodi'!C75</f>
        <v>45178</v>
      </c>
      <c r="G24" s="172">
        <f>'POSEBNI DIO - prihodi'!D56+'POSEBNI DIO - prihodi'!D75</f>
        <v>52680</v>
      </c>
      <c r="H24" s="172">
        <f>'POSEBNI DIO - prihodi'!E56+'POSEBNI DIO - prihodi'!E75</f>
        <v>52680</v>
      </c>
      <c r="I24" s="172">
        <f>'POSEBNI DIO - prihodi'!F56+'POSEBNI DIO - prihodi'!F75</f>
        <v>52680</v>
      </c>
    </row>
    <row r="25" spans="1:9" ht="25.5" x14ac:dyDescent="0.25">
      <c r="A25" s="169"/>
      <c r="B25" s="169"/>
      <c r="C25" s="170">
        <v>55</v>
      </c>
      <c r="D25" s="171" t="s">
        <v>118</v>
      </c>
      <c r="E25" s="172">
        <v>0</v>
      </c>
      <c r="F25" s="172">
        <f>'POSEBNI DIO - prihodi'!C91</f>
        <v>9556</v>
      </c>
      <c r="G25" s="172">
        <f>'POSEBNI DIO - prihodi'!D91</f>
        <v>9556</v>
      </c>
      <c r="H25" s="172">
        <f>'POSEBNI DIO - prihodi'!E91</f>
        <v>9556</v>
      </c>
      <c r="I25" s="172">
        <f>'POSEBNI DIO - prihodi'!F91</f>
        <v>9556</v>
      </c>
    </row>
    <row r="26" spans="1:9" x14ac:dyDescent="0.25">
      <c r="A26" s="165">
        <v>9</v>
      </c>
      <c r="B26" s="165"/>
      <c r="C26" s="165"/>
      <c r="D26" s="165" t="s">
        <v>172</v>
      </c>
      <c r="E26" s="166">
        <f t="shared" ref="E26:F26" si="12">SUM(E27)</f>
        <v>15727.03</v>
      </c>
      <c r="F26" s="166">
        <f t="shared" si="12"/>
        <v>7351</v>
      </c>
      <c r="G26" s="166">
        <f>SUM(G27)</f>
        <v>0</v>
      </c>
      <c r="H26" s="166">
        <f t="shared" ref="H26:I27" si="13">SUM(H27)</f>
        <v>0</v>
      </c>
      <c r="I26" s="166">
        <f t="shared" si="13"/>
        <v>0</v>
      </c>
    </row>
    <row r="27" spans="1:9" x14ac:dyDescent="0.25">
      <c r="A27" s="167"/>
      <c r="B27" s="167">
        <v>92</v>
      </c>
      <c r="C27" s="167"/>
      <c r="D27" s="167" t="s">
        <v>173</v>
      </c>
      <c r="E27" s="168">
        <f t="shared" ref="E27:F27" si="14">SUM(E28)</f>
        <v>15727.03</v>
      </c>
      <c r="F27" s="168">
        <f t="shared" si="14"/>
        <v>7351</v>
      </c>
      <c r="G27" s="168">
        <f>SUM(G28)</f>
        <v>0</v>
      </c>
      <c r="H27" s="168">
        <f t="shared" si="13"/>
        <v>0</v>
      </c>
      <c r="I27" s="168">
        <f t="shared" si="13"/>
        <v>0</v>
      </c>
    </row>
    <row r="28" spans="1:9" ht="25.5" x14ac:dyDescent="0.25">
      <c r="A28" s="169"/>
      <c r="B28" s="169"/>
      <c r="C28" s="170">
        <v>29</v>
      </c>
      <c r="D28" s="171" t="s">
        <v>114</v>
      </c>
      <c r="E28" s="172">
        <v>15727.03</v>
      </c>
      <c r="F28" s="172">
        <f>'POSEBNI DIO - prihodi'!C29</f>
        <v>7351</v>
      </c>
      <c r="G28" s="172">
        <f>'POSEBNI DIO - prihodi'!D29</f>
        <v>0</v>
      </c>
      <c r="H28" s="172">
        <f>'POSEBNI DIO - prihodi'!E29</f>
        <v>0</v>
      </c>
      <c r="I28" s="172">
        <f>'POSEBNI DIO - prihodi'!F29</f>
        <v>0</v>
      </c>
    </row>
    <row r="31" spans="1:9" ht="15.75" customHeight="1" x14ac:dyDescent="0.25">
      <c r="A31" s="215" t="s">
        <v>236</v>
      </c>
      <c r="B31" s="215"/>
      <c r="C31" s="215"/>
      <c r="D31" s="215"/>
      <c r="E31" s="215"/>
      <c r="F31" s="215"/>
      <c r="G31" s="215"/>
      <c r="H31" s="215"/>
      <c r="I31" s="215"/>
    </row>
    <row r="33" spans="1:9" ht="38.25" x14ac:dyDescent="0.25">
      <c r="A33" s="163" t="s">
        <v>227</v>
      </c>
      <c r="B33" s="164" t="s">
        <v>228</v>
      </c>
      <c r="C33" s="164" t="s">
        <v>229</v>
      </c>
      <c r="D33" s="164" t="s">
        <v>230</v>
      </c>
      <c r="E33" s="147" t="s">
        <v>256</v>
      </c>
      <c r="F33" s="147" t="s">
        <v>258</v>
      </c>
      <c r="G33" s="147" t="s">
        <v>253</v>
      </c>
      <c r="H33" s="147" t="s">
        <v>191</v>
      </c>
      <c r="I33" s="147" t="s">
        <v>254</v>
      </c>
    </row>
    <row r="34" spans="1:9" x14ac:dyDescent="0.25">
      <c r="A34" s="165">
        <v>3</v>
      </c>
      <c r="B34" s="165"/>
      <c r="C34" s="165"/>
      <c r="D34" s="165" t="s">
        <v>10</v>
      </c>
      <c r="E34" s="166">
        <f>E35+E41+E51+E56+E60</f>
        <v>1806564.1700000002</v>
      </c>
      <c r="F34" s="166">
        <f>F35+F41+F51+F56+F60</f>
        <v>1916445</v>
      </c>
      <c r="G34" s="166">
        <f t="shared" ref="G34:I34" si="15">G35+G41+G51+G56+G60</f>
        <v>2210894</v>
      </c>
      <c r="H34" s="166">
        <f t="shared" si="15"/>
        <v>2211894</v>
      </c>
      <c r="I34" s="166">
        <f t="shared" si="15"/>
        <v>2211894</v>
      </c>
    </row>
    <row r="35" spans="1:9" x14ac:dyDescent="0.25">
      <c r="A35" s="167"/>
      <c r="B35" s="167">
        <v>31</v>
      </c>
      <c r="C35" s="167"/>
      <c r="D35" s="167" t="s">
        <v>73</v>
      </c>
      <c r="E35" s="168">
        <f t="shared" ref="E35:F35" si="16">SUM(E36:E40)</f>
        <v>1476302.0100000002</v>
      </c>
      <c r="F35" s="168">
        <f t="shared" si="16"/>
        <v>1498732</v>
      </c>
      <c r="G35" s="168">
        <f>SUM(G36:G40)</f>
        <v>1821600</v>
      </c>
      <c r="H35" s="168">
        <f t="shared" ref="H35:I35" si="17">SUM(H36:H40)</f>
        <v>1822600</v>
      </c>
      <c r="I35" s="168">
        <f t="shared" si="17"/>
        <v>1822600</v>
      </c>
    </row>
    <row r="36" spans="1:9" x14ac:dyDescent="0.25">
      <c r="A36" s="169"/>
      <c r="B36" s="169"/>
      <c r="C36" s="170">
        <v>11</v>
      </c>
      <c r="D36" s="170" t="s">
        <v>100</v>
      </c>
      <c r="E36" s="172">
        <v>114157.89</v>
      </c>
      <c r="F36" s="172">
        <f>'POSEBNI DIO - rashodi'!C48+'POSEBNI DIO - rashodi'!C64+'POSEBNI DIO - rashodi'!C68</f>
        <v>158949</v>
      </c>
      <c r="G36" s="172">
        <f>'POSEBNI DIO - rashodi'!D48+'POSEBNI DIO - rashodi'!D64+'POSEBNI DIO - rashodi'!D68</f>
        <v>197200</v>
      </c>
      <c r="H36" s="172">
        <f>'POSEBNI DIO - rashodi'!E48+'POSEBNI DIO - rashodi'!E64+'POSEBNI DIO - rashodi'!E68</f>
        <v>197200</v>
      </c>
      <c r="I36" s="172">
        <f>'POSEBNI DIO - rashodi'!F48+'POSEBNI DIO - rashodi'!F64+'POSEBNI DIO - rashodi'!F68</f>
        <v>197200</v>
      </c>
    </row>
    <row r="37" spans="1:9" ht="25.5" x14ac:dyDescent="0.25">
      <c r="A37" s="169"/>
      <c r="B37" s="169"/>
      <c r="C37" s="170">
        <v>29</v>
      </c>
      <c r="D37" s="171" t="s">
        <v>114</v>
      </c>
      <c r="E37" s="172">
        <v>7.24</v>
      </c>
      <c r="F37" s="172">
        <f>'POSEBNI DIO - rashodi'!C34</f>
        <v>0</v>
      </c>
      <c r="G37" s="172">
        <f>'POSEBNI DIO - rashodi'!D34</f>
        <v>0</v>
      </c>
      <c r="H37" s="172">
        <f>'POSEBNI DIO - rashodi'!E34</f>
        <v>0</v>
      </c>
      <c r="I37" s="172">
        <f>'POSEBNI DIO - rashodi'!F34</f>
        <v>0</v>
      </c>
    </row>
    <row r="38" spans="1:9" x14ac:dyDescent="0.25">
      <c r="A38" s="169"/>
      <c r="B38" s="169"/>
      <c r="C38" s="170">
        <v>44</v>
      </c>
      <c r="D38" s="170" t="s">
        <v>234</v>
      </c>
      <c r="E38" s="172">
        <v>34060.76</v>
      </c>
      <c r="F38" s="172">
        <f>'POSEBNI DIO - rashodi'!C72</f>
        <v>39033</v>
      </c>
      <c r="G38" s="172">
        <f>'POSEBNI DIO - rashodi'!D72</f>
        <v>53600</v>
      </c>
      <c r="H38" s="172">
        <f>'POSEBNI DIO - rashodi'!E72</f>
        <v>54600</v>
      </c>
      <c r="I38" s="172">
        <f>'POSEBNI DIO - rashodi'!F72</f>
        <v>54600</v>
      </c>
    </row>
    <row r="39" spans="1:9" ht="38.25" x14ac:dyDescent="0.25">
      <c r="A39" s="169"/>
      <c r="B39" s="169"/>
      <c r="C39" s="170">
        <v>49</v>
      </c>
      <c r="D39" s="171" t="s">
        <v>232</v>
      </c>
      <c r="E39" s="172">
        <v>1328076.1200000001</v>
      </c>
      <c r="F39" s="172">
        <f>'POSEBNI DIO - rashodi'!C19</f>
        <v>1300750</v>
      </c>
      <c r="G39" s="172">
        <f>'POSEBNI DIO - rashodi'!D19</f>
        <v>1570800</v>
      </c>
      <c r="H39" s="172">
        <f>'POSEBNI DIO - rashodi'!E19</f>
        <v>1570800</v>
      </c>
      <c r="I39" s="172">
        <f>'POSEBNI DIO - rashodi'!F19</f>
        <v>1570800</v>
      </c>
    </row>
    <row r="40" spans="1:9" ht="25.5" x14ac:dyDescent="0.25">
      <c r="A40" s="169"/>
      <c r="B40" s="169"/>
      <c r="C40" s="170">
        <v>55</v>
      </c>
      <c r="D40" s="171" t="s">
        <v>118</v>
      </c>
      <c r="E40" s="172">
        <v>0</v>
      </c>
      <c r="F40" s="172">
        <f>'POSEBNI DIO - rashodi'!C38</f>
        <v>0</v>
      </c>
      <c r="G40" s="172">
        <f>'POSEBNI DIO - rashodi'!D38</f>
        <v>0</v>
      </c>
      <c r="H40" s="172">
        <f>'POSEBNI DIO - rashodi'!E38</f>
        <v>0</v>
      </c>
      <c r="I40" s="172">
        <f>'POSEBNI DIO - rashodi'!F38</f>
        <v>0</v>
      </c>
    </row>
    <row r="41" spans="1:9" x14ac:dyDescent="0.25">
      <c r="A41" s="173"/>
      <c r="B41" s="174">
        <v>32</v>
      </c>
      <c r="C41" s="175"/>
      <c r="D41" s="174" t="s">
        <v>11</v>
      </c>
      <c r="E41" s="168">
        <f t="shared" ref="E41:F41" si="18">SUM(E42:E50)</f>
        <v>281974.75</v>
      </c>
      <c r="F41" s="168">
        <f t="shared" si="18"/>
        <v>321188</v>
      </c>
      <c r="G41" s="168">
        <f>SUM(G42:G50)</f>
        <v>294443</v>
      </c>
      <c r="H41" s="168">
        <f t="shared" ref="H41:I41" si="19">SUM(H42:H50)</f>
        <v>294443</v>
      </c>
      <c r="I41" s="168">
        <f t="shared" si="19"/>
        <v>294443</v>
      </c>
    </row>
    <row r="42" spans="1:9" x14ac:dyDescent="0.25">
      <c r="A42" s="169"/>
      <c r="B42" s="169"/>
      <c r="C42" s="170">
        <v>11</v>
      </c>
      <c r="D42" s="170" t="s">
        <v>100</v>
      </c>
      <c r="E42" s="172">
        <v>26302.52</v>
      </c>
      <c r="F42" s="172">
        <f>'POSEBNI DIO - rashodi'!C26+'POSEBNI DIO - rashodi'!C49+'POSEBNI DIO - rashodi'!C57+'POSEBNI DIO - rashodi'!C69+'POSEBNI DIO - rashodi'!C77</f>
        <v>43870</v>
      </c>
      <c r="G42" s="172">
        <f>'POSEBNI DIO - rashodi'!D26+'POSEBNI DIO - rashodi'!D49+'POSEBNI DIO - rashodi'!D57+'POSEBNI DIO - rashodi'!D69+'POSEBNI DIO - rashodi'!D77</f>
        <v>26700</v>
      </c>
      <c r="H42" s="172">
        <f>'POSEBNI DIO - rashodi'!E26+'POSEBNI DIO - rashodi'!E49+'POSEBNI DIO - rashodi'!E57+'POSEBNI DIO - rashodi'!E69+'POSEBNI DIO - rashodi'!E77</f>
        <v>26700</v>
      </c>
      <c r="I42" s="172">
        <f>'POSEBNI DIO - rashodi'!F26+'POSEBNI DIO - rashodi'!F49+'POSEBNI DIO - rashodi'!F57+'POSEBNI DIO - rashodi'!F69+'POSEBNI DIO - rashodi'!F77</f>
        <v>26700</v>
      </c>
    </row>
    <row r="43" spans="1:9" x14ac:dyDescent="0.25">
      <c r="A43" s="169"/>
      <c r="B43" s="169"/>
      <c r="C43" s="170">
        <v>22</v>
      </c>
      <c r="D43" s="170" t="s">
        <v>174</v>
      </c>
      <c r="E43" s="172">
        <v>0</v>
      </c>
      <c r="F43" s="172">
        <f>'POSEBNI DIO - rashodi'!C58</f>
        <v>31190</v>
      </c>
      <c r="G43" s="172">
        <f>'POSEBNI DIO - rashodi'!D58</f>
        <v>0</v>
      </c>
      <c r="H43" s="172">
        <f>'POSEBNI DIO - rashodi'!E58</f>
        <v>0</v>
      </c>
      <c r="I43" s="172">
        <f>'POSEBNI DIO - rashodi'!F58</f>
        <v>0</v>
      </c>
    </row>
    <row r="44" spans="1:9" ht="25.5" x14ac:dyDescent="0.25">
      <c r="A44" s="169"/>
      <c r="B44" s="169"/>
      <c r="C44" s="170">
        <v>25</v>
      </c>
      <c r="D44" s="171" t="s">
        <v>104</v>
      </c>
      <c r="E44" s="172">
        <v>957</v>
      </c>
      <c r="F44" s="172">
        <f>'POSEBNI DIO - rashodi'!C29</f>
        <v>1062</v>
      </c>
      <c r="G44" s="172">
        <f>'POSEBNI DIO - rashodi'!D29</f>
        <v>1100</v>
      </c>
      <c r="H44" s="172">
        <f>'POSEBNI DIO - rashodi'!E29</f>
        <v>1100</v>
      </c>
      <c r="I44" s="172">
        <f>'POSEBNI DIO - rashodi'!F29</f>
        <v>1100</v>
      </c>
    </row>
    <row r="45" spans="1:9" ht="25.5" x14ac:dyDescent="0.25">
      <c r="A45" s="169"/>
      <c r="B45" s="169"/>
      <c r="C45" s="170">
        <v>29</v>
      </c>
      <c r="D45" s="171" t="s">
        <v>114</v>
      </c>
      <c r="E45" s="172">
        <v>15719.88</v>
      </c>
      <c r="F45" s="172">
        <f>'POSEBNI DIO - rashodi'!C35</f>
        <v>7351</v>
      </c>
      <c r="G45" s="172">
        <f>'POSEBNI DIO - rashodi'!D35</f>
        <v>0</v>
      </c>
      <c r="H45" s="172">
        <f>'POSEBNI DIO - rashodi'!E35</f>
        <v>0</v>
      </c>
      <c r="I45" s="172">
        <f>'POSEBNI DIO - rashodi'!F35</f>
        <v>0</v>
      </c>
    </row>
    <row r="46" spans="1:9" ht="25.5" x14ac:dyDescent="0.25">
      <c r="A46" s="169"/>
      <c r="B46" s="169"/>
      <c r="C46" s="170">
        <v>31</v>
      </c>
      <c r="D46" s="171" t="s">
        <v>12</v>
      </c>
      <c r="E46" s="172">
        <v>158323.82</v>
      </c>
      <c r="F46" s="172">
        <f>'POSEBNI DIO - rashodi'!C10+'POSEBNI DIO - rashodi'!C15</f>
        <v>144608</v>
      </c>
      <c r="G46" s="172">
        <f>'POSEBNI DIO - rashodi'!D10+'POSEBNI DIO - rashodi'!D15</f>
        <v>146971</v>
      </c>
      <c r="H46" s="172">
        <f>'POSEBNI DIO - rashodi'!E10+'POSEBNI DIO - rashodi'!E15</f>
        <v>146971</v>
      </c>
      <c r="I46" s="172">
        <f>'POSEBNI DIO - rashodi'!F10+'POSEBNI DIO - rashodi'!F15</f>
        <v>146971</v>
      </c>
    </row>
    <row r="47" spans="1:9" x14ac:dyDescent="0.25">
      <c r="A47" s="169"/>
      <c r="B47" s="169"/>
      <c r="C47" s="170">
        <v>42</v>
      </c>
      <c r="D47" s="171" t="s">
        <v>148</v>
      </c>
      <c r="E47" s="172">
        <v>424.71</v>
      </c>
      <c r="F47" s="172">
        <f>'POSEBNI DIO - rashodi'!C89</f>
        <v>600</v>
      </c>
      <c r="G47" s="172">
        <f>'POSEBNI DIO - rashodi'!D89</f>
        <v>600</v>
      </c>
      <c r="H47" s="172">
        <f>'POSEBNI DIO - rashodi'!E89</f>
        <v>600</v>
      </c>
      <c r="I47" s="172">
        <f>'POSEBNI DIO - rashodi'!F89</f>
        <v>600</v>
      </c>
    </row>
    <row r="48" spans="1:9" x14ac:dyDescent="0.25">
      <c r="A48" s="169"/>
      <c r="B48" s="169"/>
      <c r="C48" s="170">
        <v>44</v>
      </c>
      <c r="D48" s="170" t="s">
        <v>234</v>
      </c>
      <c r="E48" s="172">
        <v>1705.78</v>
      </c>
      <c r="F48" s="172">
        <f>'POSEBNI DIO - rashodi'!C73</f>
        <v>1765</v>
      </c>
      <c r="G48" s="172">
        <f>'POSEBNI DIO - rashodi'!D73</f>
        <v>0</v>
      </c>
      <c r="H48" s="172">
        <f>'POSEBNI DIO - rashodi'!E73</f>
        <v>0</v>
      </c>
      <c r="I48" s="172">
        <f>'POSEBNI DIO - rashodi'!F73</f>
        <v>0</v>
      </c>
    </row>
    <row r="49" spans="1:9" ht="38.25" x14ac:dyDescent="0.25">
      <c r="A49" s="169"/>
      <c r="B49" s="169"/>
      <c r="C49" s="170">
        <v>49</v>
      </c>
      <c r="D49" s="171" t="s">
        <v>232</v>
      </c>
      <c r="E49" s="172">
        <v>43451.31</v>
      </c>
      <c r="F49" s="172">
        <f>'POSEBNI DIO - rashodi'!C20</f>
        <v>49771</v>
      </c>
      <c r="G49" s="172">
        <f>'POSEBNI DIO - rashodi'!D20</f>
        <v>59000</v>
      </c>
      <c r="H49" s="172">
        <f>'POSEBNI DIO - rashodi'!E20</f>
        <v>59000</v>
      </c>
      <c r="I49" s="172">
        <f>'POSEBNI DIO - rashodi'!F20</f>
        <v>59000</v>
      </c>
    </row>
    <row r="50" spans="1:9" ht="25.5" x14ac:dyDescent="0.25">
      <c r="A50" s="169"/>
      <c r="B50" s="169"/>
      <c r="C50" s="170">
        <v>55</v>
      </c>
      <c r="D50" s="171" t="s">
        <v>118</v>
      </c>
      <c r="E50" s="172">
        <v>35089.730000000003</v>
      </c>
      <c r="F50" s="172">
        <f>'POSEBNI DIO - rashodi'!C39+'POSEBNI DIO - rashodi'!C53</f>
        <v>40971</v>
      </c>
      <c r="G50" s="172">
        <f>'POSEBNI DIO - rashodi'!D39+'POSEBNI DIO - rashodi'!D53</f>
        <v>60072</v>
      </c>
      <c r="H50" s="172">
        <f>'POSEBNI DIO - rashodi'!E39+'POSEBNI DIO - rashodi'!E53</f>
        <v>60072</v>
      </c>
      <c r="I50" s="172">
        <f>'POSEBNI DIO - rashodi'!F39+'POSEBNI DIO - rashodi'!F53</f>
        <v>60072</v>
      </c>
    </row>
    <row r="51" spans="1:9" x14ac:dyDescent="0.25">
      <c r="A51" s="173"/>
      <c r="B51" s="174">
        <v>34</v>
      </c>
      <c r="C51" s="174"/>
      <c r="D51" s="176" t="s">
        <v>21</v>
      </c>
      <c r="E51" s="168">
        <f t="shared" ref="E51:F51" si="20">SUM(E52:E55)</f>
        <v>2278.48</v>
      </c>
      <c r="F51" s="168">
        <f t="shared" si="20"/>
        <v>1062</v>
      </c>
      <c r="G51" s="168">
        <f>SUM(G52:G55)</f>
        <v>1029</v>
      </c>
      <c r="H51" s="168">
        <f t="shared" ref="H51:I51" si="21">SUM(H52:H55)</f>
        <v>1029</v>
      </c>
      <c r="I51" s="168">
        <f t="shared" si="21"/>
        <v>1029</v>
      </c>
    </row>
    <row r="52" spans="1:9" x14ac:dyDescent="0.25">
      <c r="A52" s="169"/>
      <c r="B52" s="169"/>
      <c r="C52" s="170">
        <v>11</v>
      </c>
      <c r="D52" s="170" t="s">
        <v>100</v>
      </c>
      <c r="E52" s="172">
        <v>0</v>
      </c>
      <c r="F52" s="172">
        <f>'POSEBNI DIO - rashodi'!C50</f>
        <v>0</v>
      </c>
      <c r="G52" s="172">
        <f>'POSEBNI DIO - rashodi'!D50</f>
        <v>0</v>
      </c>
      <c r="H52" s="172">
        <f>'POSEBNI DIO - rashodi'!E50</f>
        <v>0</v>
      </c>
      <c r="I52" s="172">
        <f>'POSEBNI DIO - rashodi'!F50</f>
        <v>0</v>
      </c>
    </row>
    <row r="53" spans="1:9" ht="25.5" x14ac:dyDescent="0.25">
      <c r="A53" s="169"/>
      <c r="B53" s="169"/>
      <c r="C53" s="170">
        <v>31</v>
      </c>
      <c r="D53" s="171" t="s">
        <v>12</v>
      </c>
      <c r="E53" s="172">
        <v>1057.19</v>
      </c>
      <c r="F53" s="172">
        <f>'POSEBNI DIO - rashodi'!C11</f>
        <v>1062</v>
      </c>
      <c r="G53" s="172">
        <f>'POSEBNI DIO - rashodi'!D11</f>
        <v>1029</v>
      </c>
      <c r="H53" s="172">
        <f>'POSEBNI DIO - rashodi'!E11</f>
        <v>1029</v>
      </c>
      <c r="I53" s="172">
        <f>'POSEBNI DIO - rashodi'!F11</f>
        <v>1029</v>
      </c>
    </row>
    <row r="54" spans="1:9" ht="38.25" x14ac:dyDescent="0.25">
      <c r="A54" s="169"/>
      <c r="B54" s="169"/>
      <c r="C54" s="170">
        <v>49</v>
      </c>
      <c r="D54" s="171" t="s">
        <v>232</v>
      </c>
      <c r="E54" s="172">
        <v>1073.23</v>
      </c>
      <c r="F54" s="172">
        <f>'POSEBNI DIO - rashodi'!C21</f>
        <v>0</v>
      </c>
      <c r="G54" s="172">
        <f>'POSEBNI DIO - rashodi'!D21</f>
        <v>0</v>
      </c>
      <c r="H54" s="172">
        <f>'POSEBNI DIO - rashodi'!E21</f>
        <v>0</v>
      </c>
      <c r="I54" s="172">
        <f>'POSEBNI DIO - rashodi'!F21</f>
        <v>0</v>
      </c>
    </row>
    <row r="55" spans="1:9" ht="25.5" x14ac:dyDescent="0.25">
      <c r="A55" s="169"/>
      <c r="B55" s="169"/>
      <c r="C55" s="170">
        <v>55</v>
      </c>
      <c r="D55" s="171" t="s">
        <v>118</v>
      </c>
      <c r="E55" s="172">
        <v>148.06</v>
      </c>
      <c r="F55" s="172">
        <f>'POSEBNI DIO - rashodi'!C40</f>
        <v>0</v>
      </c>
      <c r="G55" s="172">
        <f>'POSEBNI DIO - rashodi'!D40</f>
        <v>0</v>
      </c>
      <c r="H55" s="172">
        <f>'POSEBNI DIO - rashodi'!E40</f>
        <v>0</v>
      </c>
      <c r="I55" s="172">
        <f>'POSEBNI DIO - rashodi'!F40</f>
        <v>0</v>
      </c>
    </row>
    <row r="56" spans="1:9" ht="38.25" x14ac:dyDescent="0.25">
      <c r="A56" s="173"/>
      <c r="B56" s="174">
        <v>37</v>
      </c>
      <c r="C56" s="174"/>
      <c r="D56" s="176" t="s">
        <v>133</v>
      </c>
      <c r="E56" s="168">
        <f>SUM(E57:E59)</f>
        <v>46008.929999999993</v>
      </c>
      <c r="F56" s="168">
        <f>SUM(F57:F59)</f>
        <v>93822</v>
      </c>
      <c r="G56" s="168">
        <f t="shared" ref="G56:I56" si="22">SUM(G57:G59)</f>
        <v>93822</v>
      </c>
      <c r="H56" s="168">
        <f t="shared" si="22"/>
        <v>93822</v>
      </c>
      <c r="I56" s="168">
        <f t="shared" si="22"/>
        <v>93822</v>
      </c>
    </row>
    <row r="57" spans="1:9" x14ac:dyDescent="0.25">
      <c r="A57" s="169"/>
      <c r="B57" s="169"/>
      <c r="C57" s="170">
        <v>11</v>
      </c>
      <c r="D57" s="170" t="s">
        <v>100</v>
      </c>
      <c r="E57" s="172">
        <v>37134.089999999997</v>
      </c>
      <c r="F57" s="172">
        <v>0</v>
      </c>
      <c r="G57" s="172">
        <v>0</v>
      </c>
      <c r="H57" s="172">
        <v>0</v>
      </c>
      <c r="I57" s="172">
        <v>0</v>
      </c>
    </row>
    <row r="58" spans="1:9" x14ac:dyDescent="0.25">
      <c r="A58" s="169"/>
      <c r="B58" s="169"/>
      <c r="C58" s="170">
        <v>44</v>
      </c>
      <c r="D58" s="170" t="s">
        <v>234</v>
      </c>
      <c r="E58" s="172">
        <v>4034.21</v>
      </c>
      <c r="F58" s="172">
        <f>'POSEBNI DIO - rashodi'!C92</f>
        <v>4380</v>
      </c>
      <c r="G58" s="172">
        <f>'POSEBNI DIO - rashodi'!D92</f>
        <v>4380</v>
      </c>
      <c r="H58" s="172">
        <f>'POSEBNI DIO - rashodi'!E92</f>
        <v>4380</v>
      </c>
      <c r="I58" s="172">
        <f>'POSEBNI DIO - rashodi'!F92</f>
        <v>4380</v>
      </c>
    </row>
    <row r="59" spans="1:9" ht="25.5" x14ac:dyDescent="0.25">
      <c r="A59" s="169"/>
      <c r="B59" s="169"/>
      <c r="C59" s="170">
        <v>55</v>
      </c>
      <c r="D59" s="171" t="s">
        <v>118</v>
      </c>
      <c r="E59" s="172">
        <v>4840.63</v>
      </c>
      <c r="F59" s="172">
        <f>'POSEBNI DIO - rashodi'!C41+'POSEBNI DIO - rashodi'!C85</f>
        <v>89442</v>
      </c>
      <c r="G59" s="172">
        <f>'POSEBNI DIO - rashodi'!D41+'POSEBNI DIO - rashodi'!D85</f>
        <v>89442</v>
      </c>
      <c r="H59" s="172">
        <f>'POSEBNI DIO - rashodi'!E41+'POSEBNI DIO - rashodi'!E85</f>
        <v>89442</v>
      </c>
      <c r="I59" s="172">
        <f>'POSEBNI DIO - rashodi'!F41+'POSEBNI DIO - rashodi'!F85</f>
        <v>89442</v>
      </c>
    </row>
    <row r="60" spans="1:9" x14ac:dyDescent="0.25">
      <c r="A60" s="173"/>
      <c r="B60" s="174">
        <v>38</v>
      </c>
      <c r="C60" s="174"/>
      <c r="D60" s="176" t="s">
        <v>268</v>
      </c>
      <c r="E60" s="168">
        <f>SUM(E61)</f>
        <v>0</v>
      </c>
      <c r="F60" s="168">
        <f t="shared" ref="F60:I60" si="23">SUM(F61)</f>
        <v>1641</v>
      </c>
      <c r="G60" s="168">
        <f t="shared" si="23"/>
        <v>0</v>
      </c>
      <c r="H60" s="168">
        <f t="shared" si="23"/>
        <v>0</v>
      </c>
      <c r="I60" s="168">
        <f t="shared" si="23"/>
        <v>0</v>
      </c>
    </row>
    <row r="61" spans="1:9" ht="25.5" x14ac:dyDescent="0.25">
      <c r="A61" s="169"/>
      <c r="B61" s="169"/>
      <c r="C61" s="170">
        <v>55</v>
      </c>
      <c r="D61" s="171" t="s">
        <v>118</v>
      </c>
      <c r="E61" s="172">
        <v>0</v>
      </c>
      <c r="F61" s="172">
        <f>'POSEBNI DIO - rashodi'!C42</f>
        <v>1641</v>
      </c>
      <c r="G61" s="172">
        <f>'POSEBNI DIO - rashodi'!D42</f>
        <v>0</v>
      </c>
      <c r="H61" s="172">
        <f>'POSEBNI DIO - rashodi'!E42</f>
        <v>0</v>
      </c>
      <c r="I61" s="172">
        <f>'POSEBNI DIO - rashodi'!F42</f>
        <v>0</v>
      </c>
    </row>
    <row r="62" spans="1:9" ht="25.5" x14ac:dyDescent="0.25">
      <c r="A62" s="177">
        <v>4</v>
      </c>
      <c r="B62" s="178"/>
      <c r="C62" s="178"/>
      <c r="D62" s="179" t="s">
        <v>108</v>
      </c>
      <c r="E62" s="166">
        <f t="shared" ref="E62:F62" si="24">E63</f>
        <v>70989.66</v>
      </c>
      <c r="F62" s="166">
        <f t="shared" si="24"/>
        <v>79502</v>
      </c>
      <c r="G62" s="166">
        <f>G63</f>
        <v>74694</v>
      </c>
      <c r="H62" s="166">
        <f t="shared" ref="H62:I62" si="25">H63</f>
        <v>74694</v>
      </c>
      <c r="I62" s="166">
        <f t="shared" si="25"/>
        <v>74694</v>
      </c>
    </row>
    <row r="63" spans="1:9" ht="38.25" x14ac:dyDescent="0.25">
      <c r="A63" s="180"/>
      <c r="B63" s="167">
        <v>42</v>
      </c>
      <c r="C63" s="167"/>
      <c r="D63" s="181" t="s">
        <v>109</v>
      </c>
      <c r="E63" s="168">
        <f t="shared" ref="E63" si="26">SUM(E64:E66)</f>
        <v>70989.66</v>
      </c>
      <c r="F63" s="168">
        <f t="shared" ref="F63" si="27">SUM(F64:F66)</f>
        <v>79502</v>
      </c>
      <c r="G63" s="168">
        <f t="shared" ref="G63" si="28">SUM(G64:G66)</f>
        <v>74694</v>
      </c>
      <c r="H63" s="168">
        <f t="shared" ref="H63" si="29">SUM(H64:H66)</f>
        <v>74694</v>
      </c>
      <c r="I63" s="168">
        <f t="shared" ref="I63" si="30">SUM(I64:I66)</f>
        <v>74694</v>
      </c>
    </row>
    <row r="64" spans="1:9" ht="25.5" x14ac:dyDescent="0.25">
      <c r="A64" s="182"/>
      <c r="B64" s="182"/>
      <c r="C64" s="170">
        <v>25</v>
      </c>
      <c r="D64" s="171" t="s">
        <v>104</v>
      </c>
      <c r="E64" s="172">
        <v>1145.56</v>
      </c>
      <c r="F64" s="172">
        <f>'POSEBNI DIO - rashodi'!C31+'POSEBNI DIO - rashodi'!C102</f>
        <v>1593</v>
      </c>
      <c r="G64" s="172">
        <f>'POSEBNI DIO - rashodi'!D31+'POSEBNI DIO - rashodi'!D102</f>
        <v>1593</v>
      </c>
      <c r="H64" s="172">
        <f>'POSEBNI DIO - rashodi'!E31+'POSEBNI DIO - rashodi'!E102</f>
        <v>1593</v>
      </c>
      <c r="I64" s="172">
        <f>'POSEBNI DIO - rashodi'!F31+'POSEBNI DIO - rashodi'!F102</f>
        <v>1593</v>
      </c>
    </row>
    <row r="65" spans="1:9" ht="25.5" x14ac:dyDescent="0.25">
      <c r="A65" s="182"/>
      <c r="B65" s="182"/>
      <c r="C65" s="170">
        <v>31</v>
      </c>
      <c r="D65" s="171" t="s">
        <v>12</v>
      </c>
      <c r="E65" s="172">
        <v>20836.27</v>
      </c>
      <c r="F65" s="172">
        <f>'POSEBNI DIO - rashodi'!C97</f>
        <v>26545</v>
      </c>
      <c r="G65" s="172">
        <f>'POSEBNI DIO - rashodi'!D97</f>
        <v>26545</v>
      </c>
      <c r="H65" s="172">
        <f>'POSEBNI DIO - rashodi'!E97</f>
        <v>26545</v>
      </c>
      <c r="I65" s="172">
        <f>'POSEBNI DIO - rashodi'!F97</f>
        <v>26545</v>
      </c>
    </row>
    <row r="66" spans="1:9" ht="25.5" x14ac:dyDescent="0.25">
      <c r="A66" s="182"/>
      <c r="B66" s="182"/>
      <c r="C66" s="170">
        <v>55</v>
      </c>
      <c r="D66" s="171" t="s">
        <v>118</v>
      </c>
      <c r="E66" s="172">
        <v>49007.83</v>
      </c>
      <c r="F66" s="172">
        <f>'POSEBNI DIO - rashodi'!C44+'POSEBNI DIO - rashodi'!C81+'POSEBNI DIO - rashodi'!C105</f>
        <v>51364</v>
      </c>
      <c r="G66" s="172">
        <f>'POSEBNI DIO - rashodi'!D44+'POSEBNI DIO - rashodi'!D81+'POSEBNI DIO - rashodi'!D105</f>
        <v>46556</v>
      </c>
      <c r="H66" s="172">
        <f>'POSEBNI DIO - rashodi'!E44+'POSEBNI DIO - rashodi'!E81+'POSEBNI DIO - rashodi'!E105</f>
        <v>46556</v>
      </c>
      <c r="I66" s="172">
        <f>'POSEBNI DIO - rashodi'!F44+'POSEBNI DIO - rashodi'!F81+'POSEBNI DIO - rashodi'!F105</f>
        <v>46556</v>
      </c>
    </row>
  </sheetData>
  <mergeCells count="5">
    <mergeCell ref="A1:I1"/>
    <mergeCell ref="A3:I3"/>
    <mergeCell ref="A5:I5"/>
    <mergeCell ref="A7:I7"/>
    <mergeCell ref="A31:I31"/>
  </mergeCells>
  <pageMargins left="0.7" right="0.7" top="0.75" bottom="0.75" header="0.3" footer="0.3"/>
  <pageSetup paperSize="9" scale="72" fitToHeight="0" orientation="portrait" r:id="rId1"/>
  <ignoredErrors>
    <ignoredError sqref="G15 H15:I15 J17 F17:I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E34" sqref="E34"/>
    </sheetView>
  </sheetViews>
  <sheetFormatPr defaultRowHeight="15" x14ac:dyDescent="0.25"/>
  <cols>
    <col min="1" max="1" width="37.7109375" customWidth="1"/>
    <col min="2" max="2" width="18.85546875" customWidth="1"/>
    <col min="3" max="3" width="18" customWidth="1"/>
    <col min="4" max="4" width="17.5703125" customWidth="1"/>
    <col min="5" max="5" width="14.42578125" customWidth="1"/>
    <col min="6" max="6" width="14" customWidth="1"/>
  </cols>
  <sheetData>
    <row r="1" spans="1:6" ht="15.75" x14ac:dyDescent="0.25">
      <c r="A1" s="215" t="s">
        <v>211</v>
      </c>
      <c r="B1" s="215"/>
      <c r="C1" s="215"/>
      <c r="D1" s="215"/>
    </row>
    <row r="2" spans="1:6" ht="18" x14ac:dyDescent="0.25">
      <c r="A2" s="137"/>
      <c r="B2" s="137"/>
      <c r="C2" s="137"/>
      <c r="D2" s="137"/>
    </row>
    <row r="3" spans="1:6" ht="15.75" x14ac:dyDescent="0.25">
      <c r="A3" s="215" t="s">
        <v>212</v>
      </c>
      <c r="B3" s="215"/>
      <c r="C3" s="215"/>
      <c r="D3" s="216"/>
    </row>
    <row r="4" spans="1:6" ht="18" x14ac:dyDescent="0.25">
      <c r="A4" s="137"/>
      <c r="B4" s="137"/>
      <c r="C4" s="137"/>
      <c r="D4" s="138"/>
    </row>
    <row r="5" spans="1:6" ht="15.75" x14ac:dyDescent="0.25">
      <c r="A5" s="215" t="s">
        <v>235</v>
      </c>
      <c r="B5" s="217"/>
      <c r="C5" s="217"/>
      <c r="D5" s="217"/>
    </row>
    <row r="6" spans="1:6" ht="18" x14ac:dyDescent="0.25">
      <c r="A6" s="137"/>
      <c r="B6" s="137"/>
      <c r="C6" s="137"/>
      <c r="D6" s="138"/>
    </row>
    <row r="7" spans="1:6" ht="15.75" x14ac:dyDescent="0.25">
      <c r="A7" s="215" t="s">
        <v>237</v>
      </c>
      <c r="B7" s="236"/>
      <c r="C7" s="236"/>
      <c r="D7" s="236"/>
    </row>
    <row r="8" spans="1:6" ht="18" x14ac:dyDescent="0.25">
      <c r="A8" s="137"/>
      <c r="B8" s="137"/>
      <c r="C8" s="137"/>
      <c r="D8" s="138"/>
    </row>
    <row r="9" spans="1:6" ht="45" x14ac:dyDescent="0.25">
      <c r="A9" s="183" t="s">
        <v>238</v>
      </c>
      <c r="B9" s="184" t="s">
        <v>257</v>
      </c>
      <c r="C9" s="184" t="s">
        <v>258</v>
      </c>
      <c r="D9" s="184" t="s">
        <v>253</v>
      </c>
      <c r="E9" s="184" t="s">
        <v>191</v>
      </c>
      <c r="F9" s="184" t="s">
        <v>254</v>
      </c>
    </row>
    <row r="10" spans="1:6" ht="15.75" customHeight="1" x14ac:dyDescent="0.25">
      <c r="A10" s="185" t="s">
        <v>239</v>
      </c>
      <c r="B10" s="186">
        <f>B11</f>
        <v>0</v>
      </c>
      <c r="C10" s="186">
        <f t="shared" ref="C10:F11" si="0">C11</f>
        <v>0</v>
      </c>
      <c r="D10" s="187">
        <f t="shared" si="0"/>
        <v>0</v>
      </c>
      <c r="E10" s="187">
        <f t="shared" si="0"/>
        <v>0</v>
      </c>
      <c r="F10" s="187">
        <f t="shared" si="0"/>
        <v>0</v>
      </c>
    </row>
    <row r="11" spans="1:6" x14ac:dyDescent="0.25">
      <c r="A11" s="188" t="s">
        <v>240</v>
      </c>
      <c r="B11" s="189">
        <f>B12</f>
        <v>0</v>
      </c>
      <c r="C11" s="189">
        <f t="shared" si="0"/>
        <v>0</v>
      </c>
      <c r="D11" s="189">
        <f t="shared" si="0"/>
        <v>0</v>
      </c>
      <c r="E11" s="189">
        <f t="shared" si="0"/>
        <v>0</v>
      </c>
      <c r="F11" s="189">
        <f t="shared" si="0"/>
        <v>0</v>
      </c>
    </row>
    <row r="12" spans="1:6" x14ac:dyDescent="0.25">
      <c r="A12" s="190" t="s">
        <v>241</v>
      </c>
      <c r="B12" s="191"/>
      <c r="C12" s="191"/>
      <c r="D12" s="191"/>
      <c r="E12" s="191"/>
      <c r="F12" s="191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"/>
  <sheetViews>
    <sheetView workbookViewId="0">
      <selection activeCell="H20" sqref="H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15.75" x14ac:dyDescent="0.25">
      <c r="A1" s="215" t="s">
        <v>211</v>
      </c>
      <c r="B1" s="215"/>
      <c r="C1" s="215"/>
      <c r="D1" s="215"/>
      <c r="E1" s="215"/>
      <c r="F1" s="215"/>
      <c r="G1" s="215"/>
      <c r="H1" s="215"/>
      <c r="I1" s="215"/>
    </row>
    <row r="2" spans="1:9" ht="18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5.75" x14ac:dyDescent="0.25">
      <c r="A3" s="215" t="s">
        <v>212</v>
      </c>
      <c r="B3" s="215"/>
      <c r="C3" s="215"/>
      <c r="D3" s="215"/>
      <c r="E3" s="215"/>
      <c r="F3" s="215"/>
      <c r="G3" s="215"/>
      <c r="H3" s="216"/>
      <c r="I3" s="216"/>
    </row>
    <row r="4" spans="1:9" ht="18" x14ac:dyDescent="0.25">
      <c r="A4" s="137"/>
      <c r="B4" s="137"/>
      <c r="C4" s="137"/>
      <c r="D4" s="137"/>
      <c r="E4" s="137"/>
      <c r="F4" s="137"/>
      <c r="G4" s="137"/>
      <c r="H4" s="138"/>
      <c r="I4" s="138"/>
    </row>
    <row r="5" spans="1:9" ht="15.75" x14ac:dyDescent="0.25">
      <c r="A5" s="215" t="s">
        <v>242</v>
      </c>
      <c r="B5" s="217"/>
      <c r="C5" s="217"/>
      <c r="D5" s="217"/>
      <c r="E5" s="217"/>
      <c r="F5" s="217"/>
      <c r="G5" s="217"/>
      <c r="H5" s="217"/>
      <c r="I5" s="217"/>
    </row>
    <row r="6" spans="1:9" ht="18" x14ac:dyDescent="0.25">
      <c r="A6" s="137"/>
      <c r="B6" s="137"/>
      <c r="C6" s="137"/>
      <c r="D6" s="137"/>
      <c r="E6" s="137"/>
      <c r="F6" s="137"/>
      <c r="G6" s="137"/>
      <c r="H6" s="138"/>
      <c r="I6" s="138"/>
    </row>
    <row r="7" spans="1:9" ht="25.5" x14ac:dyDescent="0.25">
      <c r="A7" s="192" t="s">
        <v>227</v>
      </c>
      <c r="B7" s="193" t="s">
        <v>228</v>
      </c>
      <c r="C7" s="193" t="s">
        <v>229</v>
      </c>
      <c r="D7" s="193" t="s">
        <v>23</v>
      </c>
      <c r="E7" s="193" t="s">
        <v>259</v>
      </c>
      <c r="F7" s="192" t="s">
        <v>260</v>
      </c>
      <c r="G7" s="192" t="s">
        <v>261</v>
      </c>
      <c r="H7" s="192" t="s">
        <v>243</v>
      </c>
      <c r="I7" s="192" t="s">
        <v>262</v>
      </c>
    </row>
    <row r="8" spans="1:9" ht="25.5" x14ac:dyDescent="0.25">
      <c r="A8" s="185">
        <v>8</v>
      </c>
      <c r="B8" s="185"/>
      <c r="C8" s="185"/>
      <c r="D8" s="185" t="s">
        <v>244</v>
      </c>
      <c r="E8" s="194"/>
      <c r="F8" s="195"/>
      <c r="G8" s="195"/>
      <c r="H8" s="195"/>
      <c r="I8" s="195"/>
    </row>
    <row r="9" spans="1:9" x14ac:dyDescent="0.25">
      <c r="A9" s="185"/>
      <c r="B9" s="196">
        <v>84</v>
      </c>
      <c r="C9" s="196"/>
      <c r="D9" s="196" t="s">
        <v>245</v>
      </c>
      <c r="E9" s="194"/>
      <c r="F9" s="195"/>
      <c r="G9" s="195"/>
      <c r="H9" s="195"/>
      <c r="I9" s="195"/>
    </row>
    <row r="10" spans="1:9" ht="25.5" x14ac:dyDescent="0.25">
      <c r="A10" s="197"/>
      <c r="B10" s="197"/>
      <c r="C10" s="198">
        <v>81</v>
      </c>
      <c r="D10" s="188" t="s">
        <v>246</v>
      </c>
      <c r="E10" s="194"/>
      <c r="F10" s="195"/>
      <c r="G10" s="195"/>
      <c r="H10" s="195"/>
      <c r="I10" s="195"/>
    </row>
    <row r="11" spans="1:9" ht="25.5" x14ac:dyDescent="0.25">
      <c r="A11" s="199">
        <v>5</v>
      </c>
      <c r="B11" s="200"/>
      <c r="C11" s="200"/>
      <c r="D11" s="201" t="s">
        <v>247</v>
      </c>
      <c r="E11" s="194"/>
      <c r="F11" s="195"/>
      <c r="G11" s="195"/>
      <c r="H11" s="195"/>
      <c r="I11" s="195"/>
    </row>
    <row r="12" spans="1:9" ht="25.5" x14ac:dyDescent="0.25">
      <c r="A12" s="196"/>
      <c r="B12" s="196">
        <v>54</v>
      </c>
      <c r="C12" s="196"/>
      <c r="D12" s="202" t="s">
        <v>248</v>
      </c>
      <c r="E12" s="194"/>
      <c r="F12" s="195"/>
      <c r="G12" s="195"/>
      <c r="H12" s="195"/>
      <c r="I12" s="203"/>
    </row>
    <row r="13" spans="1:9" x14ac:dyDescent="0.25">
      <c r="A13" s="196"/>
      <c r="B13" s="196"/>
      <c r="C13" s="198">
        <v>11</v>
      </c>
      <c r="D13" s="198" t="s">
        <v>100</v>
      </c>
      <c r="E13" s="194"/>
      <c r="F13" s="195"/>
      <c r="G13" s="195"/>
      <c r="H13" s="195"/>
      <c r="I13" s="203"/>
    </row>
    <row r="14" spans="1:9" x14ac:dyDescent="0.25">
      <c r="A14" s="196"/>
      <c r="B14" s="196"/>
      <c r="C14" s="198">
        <v>31</v>
      </c>
      <c r="D14" s="198" t="s">
        <v>249</v>
      </c>
      <c r="E14" s="194"/>
      <c r="F14" s="195"/>
      <c r="G14" s="195"/>
      <c r="H14" s="195"/>
      <c r="I14" s="203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43"/>
  <sheetViews>
    <sheetView topLeftCell="A163" workbookViewId="0">
      <selection activeCell="G249" sqref="G249"/>
    </sheetView>
  </sheetViews>
  <sheetFormatPr defaultRowHeight="15" x14ac:dyDescent="0.25"/>
  <cols>
    <col min="1" max="1" width="23.28515625" style="5" customWidth="1"/>
    <col min="2" max="2" width="66.42578125" customWidth="1"/>
    <col min="3" max="3" width="16.140625" customWidth="1"/>
    <col min="4" max="4" width="15.85546875" customWidth="1"/>
    <col min="5" max="6" width="13.42578125" customWidth="1"/>
    <col min="9" max="9" width="12.5703125" customWidth="1"/>
    <col min="10" max="10" width="13" customWidth="1"/>
    <col min="11" max="11" width="13.5703125" customWidth="1"/>
    <col min="12" max="12" width="14.140625" customWidth="1"/>
    <col min="13" max="13" width="15" customWidth="1"/>
    <col min="15" max="15" width="16.7109375" customWidth="1"/>
  </cols>
  <sheetData>
    <row r="1" spans="1:15" ht="45.75" customHeight="1" x14ac:dyDescent="0.25">
      <c r="A1" s="6" t="s">
        <v>22</v>
      </c>
      <c r="B1" s="2" t="s">
        <v>23</v>
      </c>
      <c r="C1" s="1" t="s">
        <v>263</v>
      </c>
      <c r="D1" s="1" t="s">
        <v>264</v>
      </c>
      <c r="E1" s="71" t="s">
        <v>265</v>
      </c>
      <c r="F1" s="71" t="s">
        <v>266</v>
      </c>
      <c r="H1" s="4"/>
      <c r="I1" s="4"/>
      <c r="J1" s="4"/>
      <c r="K1" s="4"/>
      <c r="L1" s="4"/>
      <c r="M1" s="4"/>
      <c r="N1" s="4"/>
    </row>
    <row r="2" spans="1:15" x14ac:dyDescent="0.25">
      <c r="A2" s="10"/>
      <c r="B2" s="11" t="s">
        <v>1</v>
      </c>
      <c r="C2" s="12">
        <f>C3+C96+C314+C326</f>
        <v>1995947</v>
      </c>
      <c r="D2" s="12">
        <f>D3+D96+D314+D326</f>
        <v>2285588</v>
      </c>
      <c r="E2" s="12">
        <f>E3+E96+E314+E326</f>
        <v>2286588</v>
      </c>
      <c r="F2" s="12">
        <f>F3+F96+F314+F326</f>
        <v>2286588</v>
      </c>
    </row>
    <row r="3" spans="1:15" x14ac:dyDescent="0.25">
      <c r="A3" s="13" t="s">
        <v>15</v>
      </c>
      <c r="B3" s="14" t="s">
        <v>14</v>
      </c>
      <c r="C3" s="15">
        <f>C4+C59+C65</f>
        <v>1496191</v>
      </c>
      <c r="D3" s="15">
        <f>D4+D59+D65</f>
        <v>1777800</v>
      </c>
      <c r="E3" s="15">
        <f>E4+E59+E65</f>
        <v>1777800</v>
      </c>
      <c r="F3" s="15">
        <f>F4+F59+F65</f>
        <v>1777800</v>
      </c>
    </row>
    <row r="4" spans="1:15" x14ac:dyDescent="0.25">
      <c r="A4" s="16" t="s">
        <v>69</v>
      </c>
      <c r="B4" s="17" t="s">
        <v>13</v>
      </c>
      <c r="C4" s="18">
        <f>C5</f>
        <v>145670</v>
      </c>
      <c r="D4" s="18">
        <f t="shared" ref="D4:F4" si="0">D5</f>
        <v>148000</v>
      </c>
      <c r="E4" s="18">
        <f t="shared" si="0"/>
        <v>148000</v>
      </c>
      <c r="F4" s="18">
        <f t="shared" si="0"/>
        <v>148000</v>
      </c>
      <c r="K4" s="68"/>
      <c r="L4" s="67"/>
      <c r="O4" s="67"/>
    </row>
    <row r="5" spans="1:15" x14ac:dyDescent="0.25">
      <c r="A5" s="19" t="s">
        <v>9</v>
      </c>
      <c r="B5" s="20" t="s">
        <v>12</v>
      </c>
      <c r="C5" s="21">
        <f t="shared" ref="C5:F5" si="1">C6</f>
        <v>145670</v>
      </c>
      <c r="D5" s="21">
        <f t="shared" si="1"/>
        <v>148000</v>
      </c>
      <c r="E5" s="21">
        <f t="shared" si="1"/>
        <v>148000</v>
      </c>
      <c r="F5" s="21">
        <f t="shared" si="1"/>
        <v>148000</v>
      </c>
      <c r="H5" s="4"/>
      <c r="K5" s="68"/>
      <c r="L5" s="67"/>
      <c r="O5" s="67"/>
    </row>
    <row r="6" spans="1:15" x14ac:dyDescent="0.25">
      <c r="A6" s="22">
        <v>3</v>
      </c>
      <c r="B6" s="23" t="s">
        <v>10</v>
      </c>
      <c r="C6" s="24">
        <f>C7+C56</f>
        <v>145670</v>
      </c>
      <c r="D6" s="24">
        <f>D7+D56</f>
        <v>148000</v>
      </c>
      <c r="E6" s="24">
        <f>E7+E56</f>
        <v>148000</v>
      </c>
      <c r="F6" s="24">
        <f>F7+F56</f>
        <v>148000</v>
      </c>
      <c r="H6" s="4"/>
      <c r="K6" s="68"/>
      <c r="L6" s="67"/>
      <c r="O6" s="67"/>
    </row>
    <row r="7" spans="1:15" x14ac:dyDescent="0.25">
      <c r="A7" s="25">
        <v>32</v>
      </c>
      <c r="B7" s="26" t="s">
        <v>11</v>
      </c>
      <c r="C7" s="27">
        <f>C8+C14+C27+C49</f>
        <v>144608</v>
      </c>
      <c r="D7" s="27">
        <f>D8+D14+D27+D49</f>
        <v>146971</v>
      </c>
      <c r="E7" s="27">
        <f>E8+E14+E27+E49</f>
        <v>146971</v>
      </c>
      <c r="F7" s="27">
        <f>F8+F14+F27+F49</f>
        <v>146971</v>
      </c>
      <c r="H7" s="117"/>
      <c r="I7" s="123">
        <v>2023</v>
      </c>
      <c r="J7" s="124">
        <v>2024</v>
      </c>
      <c r="K7" s="125">
        <v>2025</v>
      </c>
      <c r="L7" s="123">
        <v>2026</v>
      </c>
      <c r="M7" s="118"/>
      <c r="O7" s="67"/>
    </row>
    <row r="8" spans="1:15" x14ac:dyDescent="0.25">
      <c r="A8" s="28">
        <v>321</v>
      </c>
      <c r="B8" s="29" t="s">
        <v>16</v>
      </c>
      <c r="C8" s="30">
        <f>SUM(C9:C13)</f>
        <v>10461</v>
      </c>
      <c r="D8" s="30">
        <f>SUM(D9:D13)</f>
        <v>10100</v>
      </c>
      <c r="E8" s="30">
        <f>SUM(E9:E13)</f>
        <v>10100</v>
      </c>
      <c r="F8" s="30">
        <f>SUM(F9:F13)</f>
        <v>10100</v>
      </c>
      <c r="H8" s="126" t="s">
        <v>193</v>
      </c>
      <c r="I8" s="120">
        <f>C98+C192+C233+C255+C286+C244</f>
        <v>202819</v>
      </c>
      <c r="J8" s="120">
        <f t="shared" ref="J8:L8" si="2">D98+D192+D233+D255+D286+D244</f>
        <v>223900</v>
      </c>
      <c r="K8" s="120">
        <f t="shared" si="2"/>
        <v>223900</v>
      </c>
      <c r="L8" s="120">
        <f t="shared" si="2"/>
        <v>223900</v>
      </c>
      <c r="M8" s="118"/>
      <c r="O8" s="67"/>
    </row>
    <row r="9" spans="1:15" x14ac:dyDescent="0.25">
      <c r="A9" s="31">
        <v>32111</v>
      </c>
      <c r="B9" s="32" t="s">
        <v>27</v>
      </c>
      <c r="C9" s="33">
        <v>4048</v>
      </c>
      <c r="D9" s="33">
        <v>3700</v>
      </c>
      <c r="E9" s="33">
        <v>3700</v>
      </c>
      <c r="F9" s="33">
        <v>3700</v>
      </c>
      <c r="H9" s="126" t="s">
        <v>194</v>
      </c>
      <c r="I9" s="120">
        <f>C109+C328</f>
        <v>2655</v>
      </c>
      <c r="J9" s="120">
        <f t="shared" ref="J9:L9" si="3">D109+D328</f>
        <v>2693</v>
      </c>
      <c r="K9" s="120">
        <f t="shared" si="3"/>
        <v>2693</v>
      </c>
      <c r="L9" s="120">
        <f t="shared" si="3"/>
        <v>2693</v>
      </c>
      <c r="M9" s="118"/>
      <c r="O9" s="67"/>
    </row>
    <row r="10" spans="1:15" x14ac:dyDescent="0.25">
      <c r="A10" s="31">
        <v>32113</v>
      </c>
      <c r="B10" s="32" t="s">
        <v>28</v>
      </c>
      <c r="C10" s="44">
        <v>2591</v>
      </c>
      <c r="D10" s="33">
        <v>2200</v>
      </c>
      <c r="E10" s="33">
        <v>2200</v>
      </c>
      <c r="F10" s="33">
        <v>2200</v>
      </c>
      <c r="H10" s="126" t="s">
        <v>195</v>
      </c>
      <c r="I10" s="120">
        <f>C121</f>
        <v>7351</v>
      </c>
      <c r="J10" s="120">
        <f t="shared" ref="J10:L10" si="4">D121</f>
        <v>0</v>
      </c>
      <c r="K10" s="120">
        <f t="shared" si="4"/>
        <v>0</v>
      </c>
      <c r="L10" s="120">
        <f t="shared" si="4"/>
        <v>0</v>
      </c>
      <c r="M10" s="118"/>
      <c r="O10" s="67"/>
    </row>
    <row r="11" spans="1:15" x14ac:dyDescent="0.25">
      <c r="A11" s="31">
        <v>32115</v>
      </c>
      <c r="B11" s="32" t="s">
        <v>29</v>
      </c>
      <c r="C11" s="44">
        <v>1991</v>
      </c>
      <c r="D11" s="33">
        <v>2800</v>
      </c>
      <c r="E11" s="33">
        <v>2800</v>
      </c>
      <c r="F11" s="33">
        <v>2800</v>
      </c>
      <c r="H11" s="126" t="s">
        <v>196</v>
      </c>
      <c r="I11" s="120">
        <f>C5+C60+C316</f>
        <v>172215</v>
      </c>
      <c r="J11" s="120">
        <f>D5+D60+D316</f>
        <v>174545</v>
      </c>
      <c r="K11" s="120">
        <f>E5+E60+E316</f>
        <v>174545</v>
      </c>
      <c r="L11" s="120">
        <f>F5+F60+F316</f>
        <v>174545</v>
      </c>
      <c r="M11" s="118"/>
      <c r="O11" s="67"/>
    </row>
    <row r="12" spans="1:15" x14ac:dyDescent="0.25">
      <c r="A12" s="31">
        <v>32131</v>
      </c>
      <c r="B12" s="32" t="s">
        <v>30</v>
      </c>
      <c r="C12" s="33">
        <v>1831</v>
      </c>
      <c r="D12" s="33">
        <v>1200</v>
      </c>
      <c r="E12" s="33">
        <v>1200</v>
      </c>
      <c r="F12" s="33">
        <v>1200</v>
      </c>
      <c r="H12" s="126" t="s">
        <v>199</v>
      </c>
      <c r="I12" s="120">
        <f>C304</f>
        <v>600</v>
      </c>
      <c r="J12" s="120">
        <f t="shared" ref="J12:L12" si="5">D304</f>
        <v>600</v>
      </c>
      <c r="K12" s="120">
        <f t="shared" si="5"/>
        <v>600</v>
      </c>
      <c r="L12" s="120">
        <f t="shared" si="5"/>
        <v>600</v>
      </c>
      <c r="M12" s="118"/>
      <c r="O12" s="70"/>
    </row>
    <row r="13" spans="1:15" x14ac:dyDescent="0.25">
      <c r="A13" s="31">
        <v>32132</v>
      </c>
      <c r="B13" s="32" t="s">
        <v>31</v>
      </c>
      <c r="C13" s="33">
        <v>0</v>
      </c>
      <c r="D13" s="33">
        <v>200</v>
      </c>
      <c r="E13" s="33">
        <v>200</v>
      </c>
      <c r="F13" s="33">
        <v>200</v>
      </c>
      <c r="H13" s="126" t="s">
        <v>200</v>
      </c>
      <c r="I13" s="120">
        <f>C270+C309</f>
        <v>45178</v>
      </c>
      <c r="J13" s="120">
        <f t="shared" ref="J13:L13" si="6">D270+D309</f>
        <v>57980</v>
      </c>
      <c r="K13" s="120">
        <f t="shared" si="6"/>
        <v>58980</v>
      </c>
      <c r="L13" s="120">
        <f t="shared" si="6"/>
        <v>58980</v>
      </c>
      <c r="M13" s="119"/>
    </row>
    <row r="14" spans="1:15" x14ac:dyDescent="0.25">
      <c r="A14" s="28">
        <v>322</v>
      </c>
      <c r="B14" s="29" t="s">
        <v>17</v>
      </c>
      <c r="C14" s="30">
        <f t="shared" ref="C14:F14" si="7">SUM(C15:C26)</f>
        <v>55143</v>
      </c>
      <c r="D14" s="30">
        <f t="shared" si="7"/>
        <v>54920</v>
      </c>
      <c r="E14" s="30">
        <f t="shared" si="7"/>
        <v>54920</v>
      </c>
      <c r="F14" s="30">
        <f t="shared" si="7"/>
        <v>54920</v>
      </c>
      <c r="H14" s="126" t="s">
        <v>197</v>
      </c>
      <c r="I14" s="120">
        <f>C66</f>
        <v>1350521</v>
      </c>
      <c r="J14" s="120">
        <f t="shared" ref="J14:L14" si="8">D66</f>
        <v>1629800</v>
      </c>
      <c r="K14" s="120">
        <f t="shared" si="8"/>
        <v>1629800</v>
      </c>
      <c r="L14" s="120">
        <f t="shared" si="8"/>
        <v>1629800</v>
      </c>
      <c r="M14" s="119"/>
    </row>
    <row r="15" spans="1:15" x14ac:dyDescent="0.25">
      <c r="A15" s="31">
        <v>32211</v>
      </c>
      <c r="B15" s="32" t="s">
        <v>32</v>
      </c>
      <c r="C15" s="33">
        <v>6747</v>
      </c>
      <c r="D15" s="33">
        <v>7287</v>
      </c>
      <c r="E15" s="33">
        <v>7287</v>
      </c>
      <c r="F15" s="33">
        <v>7287</v>
      </c>
      <c r="H15" s="126" t="s">
        <v>198</v>
      </c>
      <c r="I15" s="121">
        <f>C139+C218+C292+C334+C298</f>
        <v>183418</v>
      </c>
      <c r="J15" s="121">
        <f t="shared" ref="J15:L15" si="9">D139+D218+D292+D334+D298</f>
        <v>196070</v>
      </c>
      <c r="K15" s="121">
        <f t="shared" si="9"/>
        <v>196070</v>
      </c>
      <c r="L15" s="121">
        <f t="shared" si="9"/>
        <v>196070</v>
      </c>
      <c r="M15" s="3"/>
    </row>
    <row r="16" spans="1:15" x14ac:dyDescent="0.25">
      <c r="A16" s="31">
        <v>32212</v>
      </c>
      <c r="B16" s="32" t="s">
        <v>33</v>
      </c>
      <c r="C16" s="33">
        <v>1364</v>
      </c>
      <c r="D16" s="33">
        <v>900</v>
      </c>
      <c r="E16" s="33">
        <v>900</v>
      </c>
      <c r="F16" s="33">
        <v>900</v>
      </c>
      <c r="H16" s="126" t="s">
        <v>272</v>
      </c>
      <c r="I16" s="209">
        <f>C238</f>
        <v>31190</v>
      </c>
      <c r="J16" s="209">
        <f t="shared" ref="J16:L16" si="10">D238</f>
        <v>0</v>
      </c>
      <c r="K16" s="209">
        <f t="shared" si="10"/>
        <v>0</v>
      </c>
      <c r="L16" s="209">
        <f t="shared" si="10"/>
        <v>0</v>
      </c>
      <c r="M16" s="9"/>
    </row>
    <row r="17" spans="1:12" x14ac:dyDescent="0.25">
      <c r="A17" s="31">
        <v>32214</v>
      </c>
      <c r="B17" s="32" t="s">
        <v>34</v>
      </c>
      <c r="C17" s="33">
        <v>1800</v>
      </c>
      <c r="D17" s="33">
        <v>2500</v>
      </c>
      <c r="E17" s="33">
        <v>2500</v>
      </c>
      <c r="F17" s="33">
        <v>2500</v>
      </c>
      <c r="H17" s="126" t="s">
        <v>274</v>
      </c>
      <c r="I17" s="122">
        <f>SUM(I8:I16)</f>
        <v>1995947</v>
      </c>
      <c r="J17" s="122">
        <f t="shared" ref="J17:L17" si="11">SUM(J8:J16)</f>
        <v>2285588</v>
      </c>
      <c r="K17" s="122">
        <f t="shared" si="11"/>
        <v>2286588</v>
      </c>
      <c r="L17" s="122">
        <f t="shared" si="11"/>
        <v>2286588</v>
      </c>
    </row>
    <row r="18" spans="1:12" x14ac:dyDescent="0.25">
      <c r="A18" s="31">
        <v>32216</v>
      </c>
      <c r="B18" s="32" t="s">
        <v>35</v>
      </c>
      <c r="C18" s="33">
        <v>2654</v>
      </c>
      <c r="D18" s="33">
        <v>4000</v>
      </c>
      <c r="E18" s="33">
        <v>4000</v>
      </c>
      <c r="F18" s="33">
        <v>4000</v>
      </c>
      <c r="H18" s="4"/>
      <c r="K18" s="68"/>
      <c r="L18" s="67"/>
    </row>
    <row r="19" spans="1:12" x14ac:dyDescent="0.25">
      <c r="A19" s="31">
        <v>32219</v>
      </c>
      <c r="B19" s="32" t="s">
        <v>36</v>
      </c>
      <c r="C19" s="33">
        <v>4682</v>
      </c>
      <c r="D19" s="33">
        <v>4100</v>
      </c>
      <c r="E19" s="33">
        <v>4100</v>
      </c>
      <c r="F19" s="33">
        <v>4100</v>
      </c>
      <c r="H19" s="4"/>
      <c r="K19" s="68"/>
      <c r="L19" s="67"/>
    </row>
    <row r="20" spans="1:12" x14ac:dyDescent="0.25">
      <c r="A20" s="31">
        <v>32231</v>
      </c>
      <c r="B20" s="32" t="s">
        <v>37</v>
      </c>
      <c r="C20" s="33">
        <v>19908</v>
      </c>
      <c r="D20" s="33">
        <v>16765</v>
      </c>
      <c r="E20" s="33">
        <v>16765</v>
      </c>
      <c r="F20" s="33">
        <v>16765</v>
      </c>
      <c r="H20" s="4"/>
      <c r="K20" s="68"/>
      <c r="L20" s="67"/>
    </row>
    <row r="21" spans="1:12" x14ac:dyDescent="0.25">
      <c r="A21" s="31">
        <v>32233</v>
      </c>
      <c r="B21" s="32" t="s">
        <v>38</v>
      </c>
      <c r="C21" s="33">
        <v>103</v>
      </c>
      <c r="D21" s="33">
        <v>103</v>
      </c>
      <c r="E21" s="33">
        <v>103</v>
      </c>
      <c r="F21" s="33">
        <v>103</v>
      </c>
      <c r="H21" s="4"/>
      <c r="K21" s="68"/>
      <c r="L21" s="67"/>
    </row>
    <row r="22" spans="1:12" x14ac:dyDescent="0.25">
      <c r="A22" s="31">
        <v>32234</v>
      </c>
      <c r="B22" s="32" t="s">
        <v>39</v>
      </c>
      <c r="C22" s="33">
        <v>100</v>
      </c>
      <c r="D22" s="33">
        <v>100</v>
      </c>
      <c r="E22" s="33">
        <v>100</v>
      </c>
      <c r="F22" s="33">
        <v>100</v>
      </c>
      <c r="H22" s="4"/>
      <c r="K22" s="69"/>
      <c r="L22" s="67"/>
    </row>
    <row r="23" spans="1:12" x14ac:dyDescent="0.25">
      <c r="A23" s="31">
        <v>32239</v>
      </c>
      <c r="B23" s="32" t="s">
        <v>40</v>
      </c>
      <c r="C23" s="33">
        <v>5165</v>
      </c>
      <c r="D23" s="33">
        <v>5165</v>
      </c>
      <c r="E23" s="33">
        <v>5165</v>
      </c>
      <c r="F23" s="33">
        <v>5165</v>
      </c>
      <c r="H23" s="4"/>
      <c r="K23" s="69"/>
      <c r="L23" s="67"/>
    </row>
    <row r="24" spans="1:12" x14ac:dyDescent="0.25">
      <c r="A24" s="31">
        <v>32241</v>
      </c>
      <c r="B24" s="32" t="s">
        <v>41</v>
      </c>
      <c r="C24" s="44">
        <v>2522</v>
      </c>
      <c r="D24" s="33">
        <v>5000</v>
      </c>
      <c r="E24" s="33">
        <v>5000</v>
      </c>
      <c r="F24" s="33">
        <v>5000</v>
      </c>
      <c r="H24" s="4"/>
      <c r="K24" s="3"/>
      <c r="L24" s="70"/>
    </row>
    <row r="25" spans="1:12" x14ac:dyDescent="0.25">
      <c r="A25" s="31">
        <v>32251</v>
      </c>
      <c r="B25" s="32" t="s">
        <v>42</v>
      </c>
      <c r="C25" s="66">
        <v>8591</v>
      </c>
      <c r="D25" s="33">
        <v>7500</v>
      </c>
      <c r="E25" s="33">
        <v>7500</v>
      </c>
      <c r="F25" s="33">
        <v>7500</v>
      </c>
      <c r="H25" s="4"/>
    </row>
    <row r="26" spans="1:12" x14ac:dyDescent="0.25">
      <c r="A26" s="31">
        <v>32271</v>
      </c>
      <c r="B26" s="32" t="s">
        <v>43</v>
      </c>
      <c r="C26" s="33">
        <v>1507</v>
      </c>
      <c r="D26" s="33">
        <v>1500</v>
      </c>
      <c r="E26" s="33">
        <v>1500</v>
      </c>
      <c r="F26" s="33">
        <v>1500</v>
      </c>
      <c r="H26" s="4"/>
    </row>
    <row r="27" spans="1:12" x14ac:dyDescent="0.25">
      <c r="A27" s="28">
        <v>323</v>
      </c>
      <c r="B27" s="29" t="s">
        <v>18</v>
      </c>
      <c r="C27" s="30">
        <f t="shared" ref="C27:F27" si="12">SUM(C28:C48)</f>
        <v>74426</v>
      </c>
      <c r="D27" s="30">
        <f t="shared" si="12"/>
        <v>73337</v>
      </c>
      <c r="E27" s="30">
        <f t="shared" si="12"/>
        <v>73337</v>
      </c>
      <c r="F27" s="30">
        <f t="shared" si="12"/>
        <v>73337</v>
      </c>
      <c r="H27" s="4"/>
    </row>
    <row r="28" spans="1:12" x14ac:dyDescent="0.25">
      <c r="A28" s="31">
        <v>32311</v>
      </c>
      <c r="B28" s="32" t="s">
        <v>44</v>
      </c>
      <c r="C28" s="33">
        <v>3451</v>
      </c>
      <c r="D28" s="33">
        <v>3200</v>
      </c>
      <c r="E28" s="33">
        <v>3200</v>
      </c>
      <c r="F28" s="33">
        <v>3200</v>
      </c>
      <c r="H28" s="4"/>
    </row>
    <row r="29" spans="1:12" x14ac:dyDescent="0.25">
      <c r="A29" s="31">
        <v>32313</v>
      </c>
      <c r="B29" s="32" t="s">
        <v>45</v>
      </c>
      <c r="C29" s="33">
        <v>796</v>
      </c>
      <c r="D29" s="33">
        <v>1000</v>
      </c>
      <c r="E29" s="33">
        <v>1000</v>
      </c>
      <c r="F29" s="33">
        <v>1000</v>
      </c>
      <c r="H29" s="4"/>
    </row>
    <row r="30" spans="1:12" x14ac:dyDescent="0.25">
      <c r="A30" s="31">
        <v>32319</v>
      </c>
      <c r="B30" s="32" t="s">
        <v>46</v>
      </c>
      <c r="C30" s="33">
        <v>333</v>
      </c>
      <c r="D30" s="33">
        <v>333</v>
      </c>
      <c r="E30" s="33">
        <v>333</v>
      </c>
      <c r="F30" s="33">
        <v>333</v>
      </c>
      <c r="H30" s="4"/>
    </row>
    <row r="31" spans="1:12" x14ac:dyDescent="0.25">
      <c r="A31" s="31">
        <v>32321</v>
      </c>
      <c r="B31" s="32" t="s">
        <v>47</v>
      </c>
      <c r="C31" s="33">
        <v>16006</v>
      </c>
      <c r="D31" s="33">
        <v>11100</v>
      </c>
      <c r="E31" s="33">
        <v>11100</v>
      </c>
      <c r="F31" s="33">
        <v>11100</v>
      </c>
      <c r="H31" s="4"/>
    </row>
    <row r="32" spans="1:12" x14ac:dyDescent="0.25">
      <c r="A32" s="31">
        <v>32322</v>
      </c>
      <c r="B32" s="32" t="s">
        <v>48</v>
      </c>
      <c r="C32" s="33">
        <v>18760</v>
      </c>
      <c r="D32" s="33">
        <v>18760</v>
      </c>
      <c r="E32" s="33">
        <v>18760</v>
      </c>
      <c r="F32" s="33">
        <v>18760</v>
      </c>
      <c r="H32" s="4"/>
    </row>
    <row r="33" spans="1:8" x14ac:dyDescent="0.25">
      <c r="A33" s="31">
        <v>32331</v>
      </c>
      <c r="B33" s="32" t="s">
        <v>49</v>
      </c>
      <c r="C33" s="33">
        <v>133</v>
      </c>
      <c r="D33" s="33">
        <v>133</v>
      </c>
      <c r="E33" s="33">
        <v>133</v>
      </c>
      <c r="F33" s="33">
        <v>133</v>
      </c>
      <c r="H33" s="4"/>
    </row>
    <row r="34" spans="1:8" x14ac:dyDescent="0.25">
      <c r="A34" s="31">
        <v>32341</v>
      </c>
      <c r="B34" s="32" t="s">
        <v>50</v>
      </c>
      <c r="C34" s="33">
        <v>2920</v>
      </c>
      <c r="D34" s="33">
        <v>3500</v>
      </c>
      <c r="E34" s="33">
        <v>3500</v>
      </c>
      <c r="F34" s="33">
        <v>3500</v>
      </c>
      <c r="H34" s="4"/>
    </row>
    <row r="35" spans="1:8" x14ac:dyDescent="0.25">
      <c r="A35" s="31">
        <v>32342</v>
      </c>
      <c r="B35" s="32" t="s">
        <v>51</v>
      </c>
      <c r="C35" s="33">
        <v>4911</v>
      </c>
      <c r="D35" s="33">
        <v>4911</v>
      </c>
      <c r="E35" s="33">
        <v>4911</v>
      </c>
      <c r="F35" s="33">
        <v>4911</v>
      </c>
      <c r="H35" s="4"/>
    </row>
    <row r="36" spans="1:8" x14ac:dyDescent="0.25">
      <c r="A36" s="31">
        <v>32343</v>
      </c>
      <c r="B36" s="32" t="s">
        <v>52</v>
      </c>
      <c r="C36" s="33">
        <v>1062</v>
      </c>
      <c r="D36" s="33">
        <v>1062</v>
      </c>
      <c r="E36" s="33">
        <v>1062</v>
      </c>
      <c r="F36" s="33">
        <v>1062</v>
      </c>
      <c r="H36" s="4"/>
    </row>
    <row r="37" spans="1:8" x14ac:dyDescent="0.25">
      <c r="A37" s="31">
        <v>32344</v>
      </c>
      <c r="B37" s="32" t="s">
        <v>53</v>
      </c>
      <c r="C37" s="33">
        <v>3849</v>
      </c>
      <c r="D37" s="33">
        <v>3849</v>
      </c>
      <c r="E37" s="33">
        <v>3849</v>
      </c>
      <c r="F37" s="33">
        <v>3849</v>
      </c>
      <c r="H37" s="4"/>
    </row>
    <row r="38" spans="1:8" x14ac:dyDescent="0.25">
      <c r="A38" s="31">
        <v>32349</v>
      </c>
      <c r="B38" s="32" t="s">
        <v>54</v>
      </c>
      <c r="C38" s="33">
        <v>5669</v>
      </c>
      <c r="D38" s="33">
        <v>5669</v>
      </c>
      <c r="E38" s="33">
        <v>5669</v>
      </c>
      <c r="F38" s="33">
        <v>5669</v>
      </c>
      <c r="H38" s="4"/>
    </row>
    <row r="39" spans="1:8" x14ac:dyDescent="0.25">
      <c r="A39" s="31">
        <v>32354</v>
      </c>
      <c r="B39" s="32" t="s">
        <v>55</v>
      </c>
      <c r="C39" s="33">
        <v>1228</v>
      </c>
      <c r="D39" s="33">
        <v>0</v>
      </c>
      <c r="E39" s="33">
        <v>0</v>
      </c>
      <c r="F39" s="33">
        <v>0</v>
      </c>
      <c r="H39" s="4"/>
    </row>
    <row r="40" spans="1:8" x14ac:dyDescent="0.25">
      <c r="A40" s="31">
        <v>32361</v>
      </c>
      <c r="B40" s="32" t="s">
        <v>56</v>
      </c>
      <c r="C40" s="44">
        <v>11166</v>
      </c>
      <c r="D40" s="33">
        <v>1500</v>
      </c>
      <c r="E40" s="33">
        <v>1500</v>
      </c>
      <c r="F40" s="33">
        <v>1500</v>
      </c>
      <c r="H40" s="4"/>
    </row>
    <row r="41" spans="1:8" x14ac:dyDescent="0.25">
      <c r="A41" s="31">
        <v>32373</v>
      </c>
      <c r="B41" s="32" t="s">
        <v>57</v>
      </c>
      <c r="C41" s="33">
        <v>100</v>
      </c>
      <c r="D41" s="33">
        <v>100</v>
      </c>
      <c r="E41" s="33">
        <v>100</v>
      </c>
      <c r="F41" s="33">
        <v>100</v>
      </c>
      <c r="H41" s="4"/>
    </row>
    <row r="42" spans="1:8" x14ac:dyDescent="0.25">
      <c r="A42" s="31">
        <v>32379</v>
      </c>
      <c r="B42" s="32" t="s">
        <v>58</v>
      </c>
      <c r="C42" s="33">
        <v>131</v>
      </c>
      <c r="D42" s="33">
        <v>131</v>
      </c>
      <c r="E42" s="33">
        <v>131</v>
      </c>
      <c r="F42" s="33">
        <v>131</v>
      </c>
      <c r="H42" s="4"/>
    </row>
    <row r="43" spans="1:8" x14ac:dyDescent="0.25">
      <c r="A43" s="31">
        <v>32381</v>
      </c>
      <c r="B43" s="32" t="s">
        <v>59</v>
      </c>
      <c r="C43" s="33">
        <v>2389</v>
      </c>
      <c r="D43" s="33">
        <v>2389</v>
      </c>
      <c r="E43" s="33">
        <v>2389</v>
      </c>
      <c r="F43" s="33">
        <v>2389</v>
      </c>
      <c r="H43" s="4"/>
    </row>
    <row r="44" spans="1:8" x14ac:dyDescent="0.25">
      <c r="A44" s="31">
        <v>32389</v>
      </c>
      <c r="B44" s="32" t="s">
        <v>60</v>
      </c>
      <c r="C44" s="33">
        <v>0</v>
      </c>
      <c r="D44" s="33">
        <v>1300</v>
      </c>
      <c r="E44" s="33">
        <v>1300</v>
      </c>
      <c r="F44" s="33">
        <v>1300</v>
      </c>
      <c r="H44" s="4"/>
    </row>
    <row r="45" spans="1:8" x14ac:dyDescent="0.25">
      <c r="A45" s="31">
        <v>32391</v>
      </c>
      <c r="B45" s="32" t="s">
        <v>61</v>
      </c>
      <c r="C45" s="33">
        <v>1522</v>
      </c>
      <c r="D45" s="33">
        <v>4400</v>
      </c>
      <c r="E45" s="33">
        <v>4400</v>
      </c>
      <c r="F45" s="33">
        <v>4400</v>
      </c>
      <c r="H45" s="4"/>
    </row>
    <row r="46" spans="1:8" x14ac:dyDescent="0.25">
      <c r="A46" s="31">
        <v>32392</v>
      </c>
      <c r="B46" s="32" t="s">
        <v>154</v>
      </c>
      <c r="C46" s="33">
        <v>0</v>
      </c>
      <c r="D46" s="33">
        <v>0</v>
      </c>
      <c r="E46" s="33">
        <v>0</v>
      </c>
      <c r="F46" s="33">
        <v>0</v>
      </c>
      <c r="H46" s="4"/>
    </row>
    <row r="47" spans="1:8" x14ac:dyDescent="0.25">
      <c r="A47" s="31">
        <v>32396</v>
      </c>
      <c r="B47" s="32" t="s">
        <v>62</v>
      </c>
      <c r="C47" s="33">
        <v>0</v>
      </c>
      <c r="D47" s="33">
        <v>10000</v>
      </c>
      <c r="E47" s="33">
        <v>10000</v>
      </c>
      <c r="F47" s="33">
        <v>10000</v>
      </c>
      <c r="H47" s="4"/>
    </row>
    <row r="48" spans="1:8" x14ac:dyDescent="0.25">
      <c r="A48" s="31">
        <v>32399</v>
      </c>
      <c r="B48" s="32" t="s">
        <v>63</v>
      </c>
      <c r="C48" s="33">
        <v>0</v>
      </c>
      <c r="D48" s="33">
        <v>0</v>
      </c>
      <c r="E48" s="33">
        <v>0</v>
      </c>
      <c r="F48" s="33">
        <v>0</v>
      </c>
      <c r="H48" s="4"/>
    </row>
    <row r="49" spans="1:8" x14ac:dyDescent="0.25">
      <c r="A49" s="28">
        <v>329</v>
      </c>
      <c r="B49" s="29" t="s">
        <v>19</v>
      </c>
      <c r="C49" s="30">
        <f>SUM(C50:C55)</f>
        <v>4578</v>
      </c>
      <c r="D49" s="30">
        <f>SUM(D50:D55)</f>
        <v>8614</v>
      </c>
      <c r="E49" s="30">
        <f t="shared" ref="E49:F49" si="13">SUM(E50:E55)</f>
        <v>8614</v>
      </c>
      <c r="F49" s="30">
        <f t="shared" si="13"/>
        <v>8614</v>
      </c>
      <c r="H49" s="4"/>
    </row>
    <row r="50" spans="1:8" x14ac:dyDescent="0.25">
      <c r="A50" s="60">
        <v>32922</v>
      </c>
      <c r="B50" s="61" t="s">
        <v>267</v>
      </c>
      <c r="C50" s="62">
        <v>2654</v>
      </c>
      <c r="D50" s="62">
        <v>2700</v>
      </c>
      <c r="E50" s="62">
        <v>2700</v>
      </c>
      <c r="F50" s="62">
        <v>2700</v>
      </c>
      <c r="H50" s="4"/>
    </row>
    <row r="51" spans="1:8" x14ac:dyDescent="0.25">
      <c r="A51" s="31">
        <v>32931</v>
      </c>
      <c r="B51" s="32" t="s">
        <v>64</v>
      </c>
      <c r="C51" s="33">
        <v>1029</v>
      </c>
      <c r="D51" s="33">
        <v>3550</v>
      </c>
      <c r="E51" s="33">
        <v>3550</v>
      </c>
      <c r="F51" s="33">
        <v>3550</v>
      </c>
      <c r="H51" s="4"/>
    </row>
    <row r="52" spans="1:8" x14ac:dyDescent="0.25">
      <c r="A52" s="31">
        <v>32941</v>
      </c>
      <c r="B52" s="32" t="s">
        <v>65</v>
      </c>
      <c r="C52" s="33">
        <v>531</v>
      </c>
      <c r="D52" s="33">
        <v>364</v>
      </c>
      <c r="E52" s="33">
        <v>364</v>
      </c>
      <c r="F52" s="33">
        <v>364</v>
      </c>
      <c r="H52" s="4"/>
    </row>
    <row r="53" spans="1:8" x14ac:dyDescent="0.25">
      <c r="A53" s="31">
        <v>32952</v>
      </c>
      <c r="B53" s="32" t="s">
        <v>66</v>
      </c>
      <c r="C53" s="33">
        <v>0</v>
      </c>
      <c r="D53" s="33">
        <v>0</v>
      </c>
      <c r="E53" s="33">
        <v>0</v>
      </c>
      <c r="F53" s="33">
        <v>0</v>
      </c>
      <c r="H53" s="4"/>
    </row>
    <row r="54" spans="1:8" x14ac:dyDescent="0.25">
      <c r="A54" s="31">
        <v>32953</v>
      </c>
      <c r="B54" s="32" t="s">
        <v>67</v>
      </c>
      <c r="C54" s="33">
        <v>0</v>
      </c>
      <c r="D54" s="33">
        <v>0</v>
      </c>
      <c r="E54" s="33">
        <v>0</v>
      </c>
      <c r="F54" s="33">
        <v>0</v>
      </c>
      <c r="H54" s="4"/>
    </row>
    <row r="55" spans="1:8" x14ac:dyDescent="0.25">
      <c r="A55" s="31">
        <v>32999</v>
      </c>
      <c r="B55" s="32" t="s">
        <v>19</v>
      </c>
      <c r="C55" s="33">
        <v>364</v>
      </c>
      <c r="D55" s="33">
        <v>2000</v>
      </c>
      <c r="E55" s="33">
        <v>2000</v>
      </c>
      <c r="F55" s="33">
        <v>2000</v>
      </c>
      <c r="H55" s="4"/>
    </row>
    <row r="56" spans="1:8" x14ac:dyDescent="0.25">
      <c r="A56" s="34">
        <v>34</v>
      </c>
      <c r="B56" s="35" t="s">
        <v>21</v>
      </c>
      <c r="C56" s="36">
        <f t="shared" ref="C56:F56" si="14">C57</f>
        <v>1062</v>
      </c>
      <c r="D56" s="36">
        <f t="shared" si="14"/>
        <v>1029</v>
      </c>
      <c r="E56" s="36">
        <f t="shared" si="14"/>
        <v>1029</v>
      </c>
      <c r="F56" s="36">
        <f t="shared" si="14"/>
        <v>1029</v>
      </c>
      <c r="H56" s="4"/>
    </row>
    <row r="57" spans="1:8" x14ac:dyDescent="0.25">
      <c r="A57" s="28">
        <v>343</v>
      </c>
      <c r="B57" s="29" t="s">
        <v>20</v>
      </c>
      <c r="C57" s="30">
        <f>SUM(C58)</f>
        <v>1062</v>
      </c>
      <c r="D57" s="30">
        <f t="shared" ref="D57:F57" si="15">SUM(D58)</f>
        <v>1029</v>
      </c>
      <c r="E57" s="30">
        <f t="shared" si="15"/>
        <v>1029</v>
      </c>
      <c r="F57" s="30">
        <f t="shared" si="15"/>
        <v>1029</v>
      </c>
      <c r="H57" s="4"/>
    </row>
    <row r="58" spans="1:8" x14ac:dyDescent="0.25">
      <c r="A58" s="31">
        <v>34311</v>
      </c>
      <c r="B58" s="32" t="s">
        <v>68</v>
      </c>
      <c r="C58" s="33">
        <v>1062</v>
      </c>
      <c r="D58" s="33">
        <v>1029</v>
      </c>
      <c r="E58" s="33">
        <v>1029</v>
      </c>
      <c r="F58" s="33">
        <v>1029</v>
      </c>
      <c r="H58" s="4"/>
    </row>
    <row r="59" spans="1:8" x14ac:dyDescent="0.25">
      <c r="A59" s="16" t="s">
        <v>24</v>
      </c>
      <c r="B59" s="37" t="s">
        <v>25</v>
      </c>
      <c r="C59" s="18">
        <f t="shared" ref="C59:F60" si="16">C60</f>
        <v>0</v>
      </c>
      <c r="D59" s="18">
        <f t="shared" si="16"/>
        <v>0</v>
      </c>
      <c r="E59" s="18">
        <f t="shared" si="16"/>
        <v>0</v>
      </c>
      <c r="F59" s="18">
        <f t="shared" si="16"/>
        <v>0</v>
      </c>
      <c r="H59" s="4"/>
    </row>
    <row r="60" spans="1:8" x14ac:dyDescent="0.25">
      <c r="A60" s="19" t="s">
        <v>9</v>
      </c>
      <c r="B60" s="20" t="s">
        <v>12</v>
      </c>
      <c r="C60" s="21">
        <f>C61</f>
        <v>0</v>
      </c>
      <c r="D60" s="21">
        <f t="shared" si="16"/>
        <v>0</v>
      </c>
      <c r="E60" s="21">
        <f t="shared" si="16"/>
        <v>0</v>
      </c>
      <c r="F60" s="21">
        <f t="shared" si="16"/>
        <v>0</v>
      </c>
      <c r="H60" s="4"/>
    </row>
    <row r="61" spans="1:8" x14ac:dyDescent="0.25">
      <c r="A61" s="22">
        <v>3</v>
      </c>
      <c r="B61" s="23" t="s">
        <v>10</v>
      </c>
      <c r="C61" s="24">
        <f t="shared" ref="C61:F63" si="17">C62</f>
        <v>0</v>
      </c>
      <c r="D61" s="24">
        <f t="shared" si="17"/>
        <v>0</v>
      </c>
      <c r="E61" s="24">
        <f t="shared" si="17"/>
        <v>0</v>
      </c>
      <c r="F61" s="24">
        <f t="shared" si="17"/>
        <v>0</v>
      </c>
      <c r="H61" s="4"/>
    </row>
    <row r="62" spans="1:8" x14ac:dyDescent="0.25">
      <c r="A62" s="25">
        <v>32</v>
      </c>
      <c r="B62" s="26" t="s">
        <v>11</v>
      </c>
      <c r="C62" s="27">
        <f t="shared" si="17"/>
        <v>0</v>
      </c>
      <c r="D62" s="27">
        <f t="shared" si="17"/>
        <v>0</v>
      </c>
      <c r="E62" s="27">
        <f t="shared" si="17"/>
        <v>0</v>
      </c>
      <c r="F62" s="27">
        <f t="shared" si="17"/>
        <v>0</v>
      </c>
      <c r="H62" s="4"/>
    </row>
    <row r="63" spans="1:8" x14ac:dyDescent="0.25">
      <c r="A63" s="28">
        <v>323</v>
      </c>
      <c r="B63" s="29" t="s">
        <v>18</v>
      </c>
      <c r="C63" s="30">
        <f t="shared" si="17"/>
        <v>0</v>
      </c>
      <c r="D63" s="30">
        <f t="shared" si="17"/>
        <v>0</v>
      </c>
      <c r="E63" s="30">
        <f t="shared" si="17"/>
        <v>0</v>
      </c>
      <c r="F63" s="30">
        <f t="shared" si="17"/>
        <v>0</v>
      </c>
      <c r="H63" s="4"/>
    </row>
    <row r="64" spans="1:8" x14ac:dyDescent="0.25">
      <c r="A64" s="31">
        <v>32321</v>
      </c>
      <c r="B64" s="32" t="s">
        <v>47</v>
      </c>
      <c r="C64" s="33">
        <v>0</v>
      </c>
      <c r="D64" s="33">
        <v>0</v>
      </c>
      <c r="E64" s="33">
        <v>0</v>
      </c>
      <c r="F64" s="44">
        <v>0</v>
      </c>
      <c r="H64" s="4"/>
    </row>
    <row r="65" spans="1:11" x14ac:dyDescent="0.25">
      <c r="A65" s="16" t="s">
        <v>70</v>
      </c>
      <c r="B65" s="38" t="s">
        <v>71</v>
      </c>
      <c r="C65" s="18">
        <f t="shared" ref="C65:F65" si="18">C66</f>
        <v>1350521</v>
      </c>
      <c r="D65" s="18">
        <f t="shared" si="18"/>
        <v>1629800</v>
      </c>
      <c r="E65" s="18">
        <f t="shared" si="18"/>
        <v>1629800</v>
      </c>
      <c r="F65" s="18">
        <f t="shared" si="18"/>
        <v>1629800</v>
      </c>
      <c r="H65" s="4"/>
    </row>
    <row r="66" spans="1:11" x14ac:dyDescent="0.25">
      <c r="A66" s="19" t="s">
        <v>26</v>
      </c>
      <c r="B66" s="7" t="s">
        <v>72</v>
      </c>
      <c r="C66" s="21">
        <f t="shared" ref="C66:F66" si="19">C69+C72+C85+C78+C83+C88+C92</f>
        <v>1350521</v>
      </c>
      <c r="D66" s="21">
        <f t="shared" si="19"/>
        <v>1629800</v>
      </c>
      <c r="E66" s="21">
        <f t="shared" si="19"/>
        <v>1629800</v>
      </c>
      <c r="F66" s="21">
        <f t="shared" si="19"/>
        <v>1629800</v>
      </c>
      <c r="H66" s="4"/>
    </row>
    <row r="67" spans="1:11" x14ac:dyDescent="0.25">
      <c r="A67" s="22">
        <v>3</v>
      </c>
      <c r="B67" s="39" t="s">
        <v>10</v>
      </c>
      <c r="C67" s="24">
        <f t="shared" ref="C67:F67" si="20">C68+C82+C91</f>
        <v>1350521</v>
      </c>
      <c r="D67" s="24">
        <f t="shared" si="20"/>
        <v>1629800</v>
      </c>
      <c r="E67" s="24">
        <f t="shared" si="20"/>
        <v>1629800</v>
      </c>
      <c r="F67" s="24">
        <f t="shared" si="20"/>
        <v>1629800</v>
      </c>
      <c r="H67" s="4"/>
    </row>
    <row r="68" spans="1:11" x14ac:dyDescent="0.25">
      <c r="A68" s="25">
        <v>31</v>
      </c>
      <c r="B68" s="40" t="s">
        <v>73</v>
      </c>
      <c r="C68" s="27">
        <f t="shared" ref="C68:F68" si="21">C69+C72+C78</f>
        <v>1300750</v>
      </c>
      <c r="D68" s="27">
        <f t="shared" si="21"/>
        <v>1570800</v>
      </c>
      <c r="E68" s="27">
        <f t="shared" si="21"/>
        <v>1570800</v>
      </c>
      <c r="F68" s="27">
        <f t="shared" si="21"/>
        <v>1570800</v>
      </c>
      <c r="H68" s="4"/>
    </row>
    <row r="69" spans="1:11" x14ac:dyDescent="0.25">
      <c r="A69" s="28">
        <v>311</v>
      </c>
      <c r="B69" s="41" t="s">
        <v>74</v>
      </c>
      <c r="C69" s="30">
        <f t="shared" ref="C69:F69" si="22">SUM(C70:C71)</f>
        <v>1061782</v>
      </c>
      <c r="D69" s="30">
        <f t="shared" si="22"/>
        <v>1280000</v>
      </c>
      <c r="E69" s="30">
        <f t="shared" si="22"/>
        <v>1280000</v>
      </c>
      <c r="F69" s="30">
        <f t="shared" si="22"/>
        <v>1280000</v>
      </c>
      <c r="H69" s="4"/>
    </row>
    <row r="70" spans="1:11" x14ac:dyDescent="0.25">
      <c r="A70" s="31">
        <v>31111</v>
      </c>
      <c r="B70" s="42" t="s">
        <v>75</v>
      </c>
      <c r="C70" s="33">
        <v>1061782</v>
      </c>
      <c r="D70" s="33">
        <v>1280000</v>
      </c>
      <c r="E70" s="33">
        <v>1280000</v>
      </c>
      <c r="F70" s="33">
        <v>1280000</v>
      </c>
      <c r="H70" s="4"/>
    </row>
    <row r="71" spans="1:11" x14ac:dyDescent="0.25">
      <c r="A71" s="31">
        <v>31113</v>
      </c>
      <c r="B71" s="42" t="s">
        <v>76</v>
      </c>
      <c r="C71" s="33">
        <v>0</v>
      </c>
      <c r="D71" s="33">
        <v>0</v>
      </c>
      <c r="E71" s="33">
        <v>0</v>
      </c>
      <c r="F71" s="33">
        <v>0</v>
      </c>
      <c r="H71" s="4"/>
    </row>
    <row r="72" spans="1:11" x14ac:dyDescent="0.25">
      <c r="A72" s="28">
        <v>312</v>
      </c>
      <c r="B72" s="41" t="s">
        <v>77</v>
      </c>
      <c r="C72" s="30">
        <f t="shared" ref="C72:F72" si="23">SUM(C73:C77)</f>
        <v>53090</v>
      </c>
      <c r="D72" s="30">
        <f t="shared" si="23"/>
        <v>68800</v>
      </c>
      <c r="E72" s="30">
        <f t="shared" si="23"/>
        <v>68800</v>
      </c>
      <c r="F72" s="30">
        <f t="shared" si="23"/>
        <v>68800</v>
      </c>
      <c r="H72" s="4"/>
    </row>
    <row r="73" spans="1:11" x14ac:dyDescent="0.25">
      <c r="A73" s="31">
        <v>31212</v>
      </c>
      <c r="B73" s="42" t="s">
        <v>78</v>
      </c>
      <c r="C73" s="33">
        <v>22563</v>
      </c>
      <c r="D73" s="33">
        <v>27000</v>
      </c>
      <c r="E73" s="33">
        <v>27000</v>
      </c>
      <c r="F73" s="33">
        <v>27000</v>
      </c>
      <c r="H73" s="4"/>
    </row>
    <row r="74" spans="1:11" x14ac:dyDescent="0.25">
      <c r="A74" s="31">
        <v>31213</v>
      </c>
      <c r="B74" s="42" t="s">
        <v>79</v>
      </c>
      <c r="C74" s="33">
        <v>10618</v>
      </c>
      <c r="D74" s="33">
        <v>12800</v>
      </c>
      <c r="E74" s="33">
        <v>12800</v>
      </c>
      <c r="F74" s="33">
        <v>12800</v>
      </c>
      <c r="H74" s="4"/>
    </row>
    <row r="75" spans="1:11" x14ac:dyDescent="0.25">
      <c r="A75" s="31">
        <v>31214</v>
      </c>
      <c r="B75" s="42" t="s">
        <v>80</v>
      </c>
      <c r="C75" s="33">
        <v>0</v>
      </c>
      <c r="D75" s="33">
        <v>5000</v>
      </c>
      <c r="E75" s="33">
        <v>5000</v>
      </c>
      <c r="F75" s="33">
        <v>5000</v>
      </c>
      <c r="H75" s="4"/>
    </row>
    <row r="76" spans="1:11" x14ac:dyDescent="0.25">
      <c r="A76" s="31">
        <v>31215</v>
      </c>
      <c r="B76" s="42" t="s">
        <v>81</v>
      </c>
      <c r="C76" s="33">
        <v>3982</v>
      </c>
      <c r="D76" s="33">
        <v>4000</v>
      </c>
      <c r="E76" s="33">
        <v>4000</v>
      </c>
      <c r="F76" s="33">
        <v>4000</v>
      </c>
      <c r="H76" s="4"/>
    </row>
    <row r="77" spans="1:11" x14ac:dyDescent="0.25">
      <c r="A77" s="31">
        <v>31216</v>
      </c>
      <c r="B77" s="42" t="s">
        <v>82</v>
      </c>
      <c r="C77" s="33">
        <v>15927</v>
      </c>
      <c r="D77" s="33">
        <v>20000</v>
      </c>
      <c r="E77" s="33">
        <v>20000</v>
      </c>
      <c r="F77" s="33">
        <v>20000</v>
      </c>
      <c r="H77" s="4"/>
      <c r="K77" s="9"/>
    </row>
    <row r="78" spans="1:11" x14ac:dyDescent="0.25">
      <c r="A78" s="28">
        <v>313</v>
      </c>
      <c r="B78" s="41" t="s">
        <v>83</v>
      </c>
      <c r="C78" s="30">
        <f t="shared" ref="C78:F78" si="24">SUM(C79:C81)</f>
        <v>185878</v>
      </c>
      <c r="D78" s="30">
        <f t="shared" si="24"/>
        <v>222000</v>
      </c>
      <c r="E78" s="30">
        <f t="shared" si="24"/>
        <v>222000</v>
      </c>
      <c r="F78" s="30">
        <f t="shared" si="24"/>
        <v>222000</v>
      </c>
      <c r="H78" s="4"/>
    </row>
    <row r="79" spans="1:11" x14ac:dyDescent="0.25">
      <c r="A79" s="31">
        <v>31321</v>
      </c>
      <c r="B79" s="42" t="s">
        <v>84</v>
      </c>
      <c r="C79" s="33">
        <v>185812</v>
      </c>
      <c r="D79" s="33">
        <v>222000</v>
      </c>
      <c r="E79" s="33">
        <v>222000</v>
      </c>
      <c r="F79" s="33">
        <v>222000</v>
      </c>
      <c r="H79" s="4"/>
    </row>
    <row r="80" spans="1:11" x14ac:dyDescent="0.25">
      <c r="A80" s="31">
        <v>31322</v>
      </c>
      <c r="B80" s="42" t="s">
        <v>85</v>
      </c>
      <c r="C80" s="33">
        <v>0</v>
      </c>
      <c r="D80" s="33">
        <v>0</v>
      </c>
      <c r="E80" s="33">
        <v>0</v>
      </c>
      <c r="F80" s="33">
        <v>0</v>
      </c>
      <c r="H80" s="4"/>
    </row>
    <row r="81" spans="1:8" x14ac:dyDescent="0.25">
      <c r="A81" s="31">
        <v>31332</v>
      </c>
      <c r="B81" s="42" t="s">
        <v>86</v>
      </c>
      <c r="C81" s="33">
        <v>66</v>
      </c>
      <c r="D81" s="33">
        <v>0</v>
      </c>
      <c r="E81" s="33">
        <v>0</v>
      </c>
      <c r="F81" s="33">
        <v>0</v>
      </c>
      <c r="H81" s="4"/>
    </row>
    <row r="82" spans="1:8" x14ac:dyDescent="0.25">
      <c r="A82" s="25">
        <v>32</v>
      </c>
      <c r="B82" s="40" t="s">
        <v>11</v>
      </c>
      <c r="C82" s="27">
        <f t="shared" ref="C82:F82" si="25">C83+C85+C88</f>
        <v>49771</v>
      </c>
      <c r="D82" s="27">
        <f t="shared" si="25"/>
        <v>59000</v>
      </c>
      <c r="E82" s="27">
        <f t="shared" si="25"/>
        <v>59000</v>
      </c>
      <c r="F82" s="27">
        <f t="shared" si="25"/>
        <v>59000</v>
      </c>
      <c r="H82" s="4"/>
    </row>
    <row r="83" spans="1:8" x14ac:dyDescent="0.25">
      <c r="A83" s="28">
        <v>321</v>
      </c>
      <c r="B83" s="41" t="s">
        <v>16</v>
      </c>
      <c r="C83" s="30">
        <f t="shared" ref="C83:F83" si="26">C84</f>
        <v>46453</v>
      </c>
      <c r="D83" s="30">
        <f t="shared" si="26"/>
        <v>55000</v>
      </c>
      <c r="E83" s="30">
        <f t="shared" si="26"/>
        <v>55000</v>
      </c>
      <c r="F83" s="30">
        <f t="shared" si="26"/>
        <v>55000</v>
      </c>
      <c r="H83" s="4"/>
    </row>
    <row r="84" spans="1:8" x14ac:dyDescent="0.25">
      <c r="A84" s="31">
        <v>32121</v>
      </c>
      <c r="B84" s="42" t="s">
        <v>87</v>
      </c>
      <c r="C84" s="33">
        <v>46453</v>
      </c>
      <c r="D84" s="33">
        <v>55000</v>
      </c>
      <c r="E84" s="33">
        <v>55000</v>
      </c>
      <c r="F84" s="33">
        <v>55000</v>
      </c>
      <c r="H84" s="4"/>
    </row>
    <row r="85" spans="1:8" x14ac:dyDescent="0.25">
      <c r="A85" s="28">
        <v>323</v>
      </c>
      <c r="B85" s="41" t="s">
        <v>18</v>
      </c>
      <c r="C85" s="30">
        <f t="shared" ref="C85:F85" si="27">SUM(C86:C87)</f>
        <v>0</v>
      </c>
      <c r="D85" s="30">
        <f t="shared" si="27"/>
        <v>0</v>
      </c>
      <c r="E85" s="30">
        <f t="shared" si="27"/>
        <v>0</v>
      </c>
      <c r="F85" s="30">
        <f t="shared" si="27"/>
        <v>0</v>
      </c>
      <c r="H85" s="4"/>
    </row>
    <row r="86" spans="1:8" x14ac:dyDescent="0.25">
      <c r="A86" s="31">
        <v>32363</v>
      </c>
      <c r="B86" s="42" t="s">
        <v>88</v>
      </c>
      <c r="C86" s="33">
        <v>0</v>
      </c>
      <c r="D86" s="33">
        <v>0</v>
      </c>
      <c r="E86" s="33">
        <v>0</v>
      </c>
      <c r="F86" s="33">
        <v>0</v>
      </c>
      <c r="H86" s="4"/>
    </row>
    <row r="87" spans="1:8" x14ac:dyDescent="0.25">
      <c r="A87" s="31">
        <v>32372</v>
      </c>
      <c r="B87" s="42" t="s">
        <v>89</v>
      </c>
      <c r="C87" s="33">
        <v>0</v>
      </c>
      <c r="D87" s="33">
        <v>0</v>
      </c>
      <c r="E87" s="33">
        <v>0</v>
      </c>
      <c r="F87" s="33">
        <v>0</v>
      </c>
      <c r="H87" s="4"/>
    </row>
    <row r="88" spans="1:8" x14ac:dyDescent="0.25">
      <c r="A88" s="28">
        <v>329</v>
      </c>
      <c r="B88" s="41" t="s">
        <v>19</v>
      </c>
      <c r="C88" s="30">
        <f t="shared" ref="C88:F88" si="28">SUM(C89:C90)</f>
        <v>3318</v>
      </c>
      <c r="D88" s="30">
        <f t="shared" si="28"/>
        <v>4000</v>
      </c>
      <c r="E88" s="30">
        <f t="shared" si="28"/>
        <v>4000</v>
      </c>
      <c r="F88" s="30">
        <f t="shared" si="28"/>
        <v>4000</v>
      </c>
      <c r="H88" s="4"/>
    </row>
    <row r="89" spans="1:8" x14ac:dyDescent="0.25">
      <c r="A89" s="31">
        <v>32955</v>
      </c>
      <c r="B89" s="42" t="s">
        <v>91</v>
      </c>
      <c r="C89" s="33">
        <v>3318</v>
      </c>
      <c r="D89" s="33">
        <v>4000</v>
      </c>
      <c r="E89" s="33">
        <v>4000</v>
      </c>
      <c r="F89" s="33">
        <v>4000</v>
      </c>
      <c r="H89" s="4"/>
    </row>
    <row r="90" spans="1:8" x14ac:dyDescent="0.25">
      <c r="A90" s="31">
        <v>32961</v>
      </c>
      <c r="B90" s="42" t="s">
        <v>90</v>
      </c>
      <c r="C90" s="33">
        <v>0</v>
      </c>
      <c r="D90" s="33">
        <v>0</v>
      </c>
      <c r="E90" s="33">
        <v>0</v>
      </c>
      <c r="F90" s="33">
        <v>0</v>
      </c>
      <c r="H90" s="4"/>
    </row>
    <row r="91" spans="1:8" x14ac:dyDescent="0.25">
      <c r="A91" s="25">
        <v>34</v>
      </c>
      <c r="B91" s="40" t="s">
        <v>21</v>
      </c>
      <c r="C91" s="27">
        <f t="shared" ref="C91:F91" si="29">C92</f>
        <v>0</v>
      </c>
      <c r="D91" s="27">
        <f t="shared" si="29"/>
        <v>0</v>
      </c>
      <c r="E91" s="27">
        <f t="shared" si="29"/>
        <v>0</v>
      </c>
      <c r="F91" s="27">
        <f t="shared" si="29"/>
        <v>0</v>
      </c>
      <c r="H91" s="4"/>
    </row>
    <row r="92" spans="1:8" x14ac:dyDescent="0.25">
      <c r="A92" s="28">
        <v>343</v>
      </c>
      <c r="B92" s="41" t="s">
        <v>92</v>
      </c>
      <c r="C92" s="30">
        <f t="shared" ref="C92:F92" si="30">SUM(C93:C95)</f>
        <v>0</v>
      </c>
      <c r="D92" s="30">
        <f t="shared" si="30"/>
        <v>0</v>
      </c>
      <c r="E92" s="30">
        <f t="shared" si="30"/>
        <v>0</v>
      </c>
      <c r="F92" s="30">
        <f t="shared" si="30"/>
        <v>0</v>
      </c>
      <c r="H92" s="4"/>
    </row>
    <row r="93" spans="1:8" x14ac:dyDescent="0.25">
      <c r="A93" s="31">
        <v>34331</v>
      </c>
      <c r="B93" s="42" t="s">
        <v>93</v>
      </c>
      <c r="C93" s="33">
        <v>0</v>
      </c>
      <c r="D93" s="33">
        <v>0</v>
      </c>
      <c r="E93" s="33">
        <v>0</v>
      </c>
      <c r="F93" s="33">
        <v>0</v>
      </c>
      <c r="H93" s="4"/>
    </row>
    <row r="94" spans="1:8" x14ac:dyDescent="0.25">
      <c r="A94" s="31">
        <v>34332</v>
      </c>
      <c r="B94" s="42" t="s">
        <v>94</v>
      </c>
      <c r="C94" s="33">
        <v>0</v>
      </c>
      <c r="D94" s="33">
        <v>0</v>
      </c>
      <c r="E94" s="33">
        <v>0</v>
      </c>
      <c r="F94" s="33">
        <v>0</v>
      </c>
      <c r="H94" s="4"/>
    </row>
    <row r="95" spans="1:8" x14ac:dyDescent="0.25">
      <c r="A95" s="31">
        <v>34339</v>
      </c>
      <c r="B95" s="42" t="s">
        <v>95</v>
      </c>
      <c r="C95" s="33">
        <v>0</v>
      </c>
      <c r="D95" s="33">
        <v>0</v>
      </c>
      <c r="E95" s="33">
        <v>0</v>
      </c>
      <c r="F95" s="33">
        <v>0</v>
      </c>
      <c r="H95" s="4"/>
    </row>
    <row r="96" spans="1:8" x14ac:dyDescent="0.25">
      <c r="A96" s="13" t="s">
        <v>96</v>
      </c>
      <c r="B96" s="43" t="s">
        <v>102</v>
      </c>
      <c r="C96" s="15">
        <f>C97+C191+C243+C254+C291+C303+C285+C232+C297</f>
        <v>462062</v>
      </c>
      <c r="D96" s="15">
        <f t="shared" ref="D96:F96" si="31">D97+D191+D243+D254+D291+D303+D285+D232+D297</f>
        <v>470094</v>
      </c>
      <c r="E96" s="15">
        <f t="shared" si="31"/>
        <v>471094</v>
      </c>
      <c r="F96" s="15">
        <f t="shared" si="31"/>
        <v>471094</v>
      </c>
      <c r="H96" s="4"/>
    </row>
    <row r="97" spans="1:8" x14ac:dyDescent="0.25">
      <c r="A97" s="16" t="s">
        <v>97</v>
      </c>
      <c r="B97" s="38" t="s">
        <v>101</v>
      </c>
      <c r="C97" s="18">
        <f>C98+C109+C121+C139</f>
        <v>48940</v>
      </c>
      <c r="D97" s="18">
        <f t="shared" ref="D97:F97" si="32">D98+D109+D121+D139</f>
        <v>40283</v>
      </c>
      <c r="E97" s="18">
        <f t="shared" si="32"/>
        <v>40283</v>
      </c>
      <c r="F97" s="18">
        <f t="shared" si="32"/>
        <v>40283</v>
      </c>
      <c r="H97" s="4"/>
    </row>
    <row r="98" spans="1:8" x14ac:dyDescent="0.25">
      <c r="A98" s="19" t="s">
        <v>98</v>
      </c>
      <c r="B98" s="7" t="s">
        <v>100</v>
      </c>
      <c r="C98" s="21">
        <f t="shared" ref="C98:F99" si="33">C99</f>
        <v>22203</v>
      </c>
      <c r="D98" s="21">
        <f t="shared" si="33"/>
        <v>22500</v>
      </c>
      <c r="E98" s="21">
        <f t="shared" si="33"/>
        <v>22500</v>
      </c>
      <c r="F98" s="21">
        <f t="shared" si="33"/>
        <v>22500</v>
      </c>
      <c r="H98" s="4"/>
    </row>
    <row r="99" spans="1:8" x14ac:dyDescent="0.25">
      <c r="A99" s="22">
        <v>3</v>
      </c>
      <c r="B99" s="39" t="s">
        <v>10</v>
      </c>
      <c r="C99" s="24">
        <f t="shared" si="33"/>
        <v>22203</v>
      </c>
      <c r="D99" s="24">
        <f t="shared" si="33"/>
        <v>22500</v>
      </c>
      <c r="E99" s="24">
        <f t="shared" si="33"/>
        <v>22500</v>
      </c>
      <c r="F99" s="24">
        <f t="shared" si="33"/>
        <v>22500</v>
      </c>
      <c r="H99" s="4"/>
    </row>
    <row r="100" spans="1:8" x14ac:dyDescent="0.25">
      <c r="A100" s="25">
        <v>32</v>
      </c>
      <c r="B100" s="40" t="s">
        <v>11</v>
      </c>
      <c r="C100" s="27">
        <f>C101+C106+C104</f>
        <v>22203</v>
      </c>
      <c r="D100" s="27">
        <f t="shared" ref="D100:F100" si="34">D101+D106+D104</f>
        <v>22500</v>
      </c>
      <c r="E100" s="27">
        <f t="shared" si="34"/>
        <v>22500</v>
      </c>
      <c r="F100" s="27">
        <f t="shared" si="34"/>
        <v>22500</v>
      </c>
      <c r="H100" s="4"/>
    </row>
    <row r="101" spans="1:8" x14ac:dyDescent="0.25">
      <c r="A101" s="28">
        <v>322</v>
      </c>
      <c r="B101" s="41" t="s">
        <v>2</v>
      </c>
      <c r="C101" s="30">
        <f>C102+C103</f>
        <v>16480</v>
      </c>
      <c r="D101" s="30">
        <f t="shared" ref="D101:F101" si="35">D102+D103</f>
        <v>16500</v>
      </c>
      <c r="E101" s="30">
        <f t="shared" si="35"/>
        <v>16500</v>
      </c>
      <c r="F101" s="30">
        <f t="shared" si="35"/>
        <v>16500</v>
      </c>
      <c r="H101" s="4"/>
    </row>
    <row r="102" spans="1:8" x14ac:dyDescent="0.25">
      <c r="A102" s="31">
        <v>32231</v>
      </c>
      <c r="B102" s="42" t="s">
        <v>37</v>
      </c>
      <c r="C102" s="33">
        <v>7980</v>
      </c>
      <c r="D102" s="33">
        <v>8000</v>
      </c>
      <c r="E102" s="33">
        <v>8000</v>
      </c>
      <c r="F102" s="33">
        <v>8000</v>
      </c>
      <c r="H102" s="4"/>
    </row>
    <row r="103" spans="1:8" x14ac:dyDescent="0.25">
      <c r="A103" s="31">
        <v>32239</v>
      </c>
      <c r="B103" s="42" t="s">
        <v>40</v>
      </c>
      <c r="C103" s="33">
        <v>8500</v>
      </c>
      <c r="D103" s="33">
        <v>8500</v>
      </c>
      <c r="E103" s="33">
        <v>8500</v>
      </c>
      <c r="F103" s="33">
        <v>8500</v>
      </c>
      <c r="H103" s="4"/>
    </row>
    <row r="104" spans="1:8" x14ac:dyDescent="0.25">
      <c r="A104" s="28">
        <v>323</v>
      </c>
      <c r="B104" s="41" t="s">
        <v>278</v>
      </c>
      <c r="C104" s="30">
        <f>C105</f>
        <v>0</v>
      </c>
      <c r="D104" s="30">
        <f t="shared" ref="D104:F104" si="36">D105</f>
        <v>0</v>
      </c>
      <c r="E104" s="30">
        <f t="shared" si="36"/>
        <v>0</v>
      </c>
      <c r="F104" s="30">
        <f t="shared" si="36"/>
        <v>0</v>
      </c>
      <c r="H104" s="4"/>
    </row>
    <row r="105" spans="1:8" x14ac:dyDescent="0.25">
      <c r="A105" s="31">
        <v>32396</v>
      </c>
      <c r="B105" s="42" t="s">
        <v>62</v>
      </c>
      <c r="C105" s="33">
        <v>0</v>
      </c>
      <c r="D105" s="33">
        <v>0</v>
      </c>
      <c r="E105" s="33">
        <v>0</v>
      </c>
      <c r="F105" s="33">
        <v>0</v>
      </c>
      <c r="H105" s="4"/>
    </row>
    <row r="106" spans="1:8" x14ac:dyDescent="0.25">
      <c r="A106" s="28">
        <v>372</v>
      </c>
      <c r="B106" s="41" t="s">
        <v>105</v>
      </c>
      <c r="C106" s="30">
        <f>SUM(C107:C108)</f>
        <v>5723</v>
      </c>
      <c r="D106" s="30">
        <f t="shared" ref="D106:F106" si="37">SUM(D107:D108)</f>
        <v>6000</v>
      </c>
      <c r="E106" s="30">
        <f t="shared" si="37"/>
        <v>6000</v>
      </c>
      <c r="F106" s="30">
        <f t="shared" si="37"/>
        <v>6000</v>
      </c>
      <c r="H106" s="4"/>
    </row>
    <row r="107" spans="1:8" x14ac:dyDescent="0.25">
      <c r="A107" s="31">
        <v>37219</v>
      </c>
      <c r="B107" s="42" t="s">
        <v>106</v>
      </c>
      <c r="C107" s="33">
        <v>0</v>
      </c>
      <c r="D107" s="33">
        <v>0</v>
      </c>
      <c r="E107" s="33">
        <v>0</v>
      </c>
      <c r="F107" s="44">
        <v>0</v>
      </c>
      <c r="H107" s="4"/>
    </row>
    <row r="108" spans="1:8" x14ac:dyDescent="0.25">
      <c r="A108" s="31">
        <v>37221</v>
      </c>
      <c r="B108" s="42" t="s">
        <v>107</v>
      </c>
      <c r="C108" s="33">
        <v>5723</v>
      </c>
      <c r="D108" s="33">
        <v>6000</v>
      </c>
      <c r="E108" s="33">
        <v>6000</v>
      </c>
      <c r="F108" s="44">
        <v>6000</v>
      </c>
      <c r="H108" s="4"/>
    </row>
    <row r="109" spans="1:8" x14ac:dyDescent="0.25">
      <c r="A109" s="19" t="s">
        <v>99</v>
      </c>
      <c r="B109" s="7" t="s">
        <v>104</v>
      </c>
      <c r="C109" s="21">
        <f>C110+C116</f>
        <v>1062</v>
      </c>
      <c r="D109" s="21">
        <f t="shared" ref="D109:F109" si="38">D110+D116</f>
        <v>1100</v>
      </c>
      <c r="E109" s="21">
        <f t="shared" si="38"/>
        <v>1100</v>
      </c>
      <c r="F109" s="21">
        <f t="shared" si="38"/>
        <v>1100</v>
      </c>
      <c r="H109" s="4"/>
    </row>
    <row r="110" spans="1:8" x14ac:dyDescent="0.25">
      <c r="A110" s="22">
        <v>3</v>
      </c>
      <c r="B110" s="39" t="s">
        <v>10</v>
      </c>
      <c r="C110" s="24">
        <f t="shared" ref="C110:F110" si="39">C111</f>
        <v>1062</v>
      </c>
      <c r="D110" s="24">
        <f t="shared" si="39"/>
        <v>1100</v>
      </c>
      <c r="E110" s="24">
        <f t="shared" si="39"/>
        <v>1100</v>
      </c>
      <c r="F110" s="24">
        <f t="shared" si="39"/>
        <v>1100</v>
      </c>
      <c r="H110" s="4"/>
    </row>
    <row r="111" spans="1:8" x14ac:dyDescent="0.25">
      <c r="A111" s="25">
        <v>32</v>
      </c>
      <c r="B111" s="40" t="s">
        <v>11</v>
      </c>
      <c r="C111" s="27">
        <f t="shared" ref="C111:F111" si="40">C112+C114</f>
        <v>1062</v>
      </c>
      <c r="D111" s="27">
        <f t="shared" si="40"/>
        <v>1100</v>
      </c>
      <c r="E111" s="27">
        <f t="shared" si="40"/>
        <v>1100</v>
      </c>
      <c r="F111" s="27">
        <f t="shared" si="40"/>
        <v>1100</v>
      </c>
      <c r="H111" s="4"/>
    </row>
    <row r="112" spans="1:8" x14ac:dyDescent="0.25">
      <c r="A112" s="28">
        <v>322</v>
      </c>
      <c r="B112" s="41" t="s">
        <v>17</v>
      </c>
      <c r="C112" s="30">
        <f>C113</f>
        <v>1062</v>
      </c>
      <c r="D112" s="30">
        <f t="shared" ref="D112:F112" si="41">D113</f>
        <v>1100</v>
      </c>
      <c r="E112" s="30">
        <f t="shared" si="41"/>
        <v>1100</v>
      </c>
      <c r="F112" s="30">
        <f t="shared" si="41"/>
        <v>1100</v>
      </c>
      <c r="H112" s="4"/>
    </row>
    <row r="113" spans="1:8" x14ac:dyDescent="0.25">
      <c r="A113" s="31">
        <v>32251</v>
      </c>
      <c r="B113" s="42" t="s">
        <v>42</v>
      </c>
      <c r="C113" s="44">
        <v>1062</v>
      </c>
      <c r="D113" s="44">
        <v>1100</v>
      </c>
      <c r="E113" s="44">
        <v>1100</v>
      </c>
      <c r="F113" s="44">
        <v>1100</v>
      </c>
      <c r="H113" s="4"/>
    </row>
    <row r="114" spans="1:8" x14ac:dyDescent="0.25">
      <c r="A114" s="28">
        <v>329</v>
      </c>
      <c r="B114" s="41" t="s">
        <v>19</v>
      </c>
      <c r="C114" s="30">
        <f>C115</f>
        <v>0</v>
      </c>
      <c r="D114" s="30">
        <f t="shared" ref="D114:F114" si="42">D115</f>
        <v>0</v>
      </c>
      <c r="E114" s="30">
        <f t="shared" si="42"/>
        <v>0</v>
      </c>
      <c r="F114" s="30">
        <f t="shared" si="42"/>
        <v>0</v>
      </c>
      <c r="H114" s="4"/>
    </row>
    <row r="115" spans="1:8" x14ac:dyDescent="0.25">
      <c r="A115" s="31">
        <v>32999</v>
      </c>
      <c r="B115" s="42" t="s">
        <v>19</v>
      </c>
      <c r="C115" s="44">
        <v>0</v>
      </c>
      <c r="D115" s="44">
        <v>0</v>
      </c>
      <c r="E115" s="44">
        <v>0</v>
      </c>
      <c r="F115" s="44">
        <v>0</v>
      </c>
      <c r="H115" s="4"/>
    </row>
    <row r="116" spans="1:8" x14ac:dyDescent="0.25">
      <c r="A116" s="22">
        <v>4</v>
      </c>
      <c r="B116" s="39" t="s">
        <v>108</v>
      </c>
      <c r="C116" s="24">
        <f t="shared" ref="C116:C117" si="43">C117</f>
        <v>0</v>
      </c>
      <c r="D116" s="24">
        <f t="shared" ref="D116:E116" si="44">D117</f>
        <v>0</v>
      </c>
      <c r="E116" s="24">
        <f t="shared" si="44"/>
        <v>0</v>
      </c>
      <c r="F116" s="24">
        <f t="shared" ref="F116:F118" si="45">E116/7.5345</f>
        <v>0</v>
      </c>
      <c r="H116" s="4"/>
    </row>
    <row r="117" spans="1:8" x14ac:dyDescent="0.25">
      <c r="A117" s="25">
        <v>42</v>
      </c>
      <c r="B117" s="40" t="s">
        <v>109</v>
      </c>
      <c r="C117" s="27">
        <f t="shared" si="43"/>
        <v>0</v>
      </c>
      <c r="D117" s="27">
        <f t="shared" ref="D117:E117" si="46">D118</f>
        <v>0</v>
      </c>
      <c r="E117" s="27">
        <f t="shared" si="46"/>
        <v>0</v>
      </c>
      <c r="F117" s="27">
        <f t="shared" si="45"/>
        <v>0</v>
      </c>
      <c r="H117" s="4"/>
    </row>
    <row r="118" spans="1:8" x14ac:dyDescent="0.25">
      <c r="A118" s="28">
        <v>422</v>
      </c>
      <c r="B118" s="41" t="s">
        <v>110</v>
      </c>
      <c r="C118" s="45">
        <f t="shared" ref="C118" si="47">SUM(C119:C120)</f>
        <v>0</v>
      </c>
      <c r="D118" s="45">
        <f t="shared" ref="D118" si="48">SUM(D119:D120)</f>
        <v>0</v>
      </c>
      <c r="E118" s="45">
        <f t="shared" ref="E118" si="49">SUM(E119:E120)</f>
        <v>0</v>
      </c>
      <c r="F118" s="30">
        <f t="shared" si="45"/>
        <v>0</v>
      </c>
      <c r="H118" s="4"/>
    </row>
    <row r="119" spans="1:8" x14ac:dyDescent="0.25">
      <c r="A119" s="31">
        <v>42211</v>
      </c>
      <c r="B119" s="42" t="s">
        <v>111</v>
      </c>
      <c r="C119" s="33">
        <v>0</v>
      </c>
      <c r="D119" s="33">
        <v>0</v>
      </c>
      <c r="E119" s="33">
        <v>0</v>
      </c>
      <c r="F119" s="44">
        <v>0</v>
      </c>
      <c r="H119" s="4"/>
    </row>
    <row r="120" spans="1:8" x14ac:dyDescent="0.25">
      <c r="A120" s="31">
        <v>42231</v>
      </c>
      <c r="B120" s="42" t="s">
        <v>112</v>
      </c>
      <c r="C120" s="33">
        <v>0</v>
      </c>
      <c r="D120" s="33">
        <v>0</v>
      </c>
      <c r="E120" s="33">
        <v>0</v>
      </c>
      <c r="F120" s="44">
        <v>0</v>
      </c>
      <c r="H120" s="4"/>
    </row>
    <row r="121" spans="1:8" x14ac:dyDescent="0.25">
      <c r="A121" s="46" t="s">
        <v>103</v>
      </c>
      <c r="B121" s="7" t="s">
        <v>114</v>
      </c>
      <c r="C121" s="21">
        <f t="shared" ref="C121:F121" si="50">C122</f>
        <v>7351</v>
      </c>
      <c r="D121" s="21">
        <f t="shared" si="50"/>
        <v>0</v>
      </c>
      <c r="E121" s="21">
        <f t="shared" si="50"/>
        <v>0</v>
      </c>
      <c r="F121" s="21">
        <f t="shared" si="50"/>
        <v>0</v>
      </c>
      <c r="H121" s="4"/>
    </row>
    <row r="122" spans="1:8" x14ac:dyDescent="0.25">
      <c r="A122" s="22">
        <v>3</v>
      </c>
      <c r="B122" s="39" t="s">
        <v>10</v>
      </c>
      <c r="C122" s="24">
        <f t="shared" ref="C122:F122" si="51">C123+C126</f>
        <v>7351</v>
      </c>
      <c r="D122" s="24">
        <f t="shared" si="51"/>
        <v>0</v>
      </c>
      <c r="E122" s="24">
        <f t="shared" si="51"/>
        <v>0</v>
      </c>
      <c r="F122" s="24">
        <f t="shared" si="51"/>
        <v>0</v>
      </c>
      <c r="H122" s="4"/>
    </row>
    <row r="123" spans="1:8" x14ac:dyDescent="0.25">
      <c r="A123" s="25">
        <v>31</v>
      </c>
      <c r="B123" s="40" t="s">
        <v>73</v>
      </c>
      <c r="C123" s="27">
        <f t="shared" ref="C123:F124" si="52">C124</f>
        <v>0</v>
      </c>
      <c r="D123" s="27">
        <f t="shared" si="52"/>
        <v>0</v>
      </c>
      <c r="E123" s="27">
        <f t="shared" si="52"/>
        <v>0</v>
      </c>
      <c r="F123" s="27">
        <f t="shared" si="52"/>
        <v>0</v>
      </c>
      <c r="H123" s="4"/>
    </row>
    <row r="124" spans="1:8" x14ac:dyDescent="0.25">
      <c r="A124" s="28">
        <v>313</v>
      </c>
      <c r="B124" s="41" t="s">
        <v>4</v>
      </c>
      <c r="C124" s="30">
        <f t="shared" si="52"/>
        <v>0</v>
      </c>
      <c r="D124" s="30">
        <f t="shared" si="52"/>
        <v>0</v>
      </c>
      <c r="E124" s="30">
        <f t="shared" si="52"/>
        <v>0</v>
      </c>
      <c r="F124" s="30">
        <f t="shared" si="52"/>
        <v>0</v>
      </c>
      <c r="H124" s="4"/>
    </row>
    <row r="125" spans="1:8" x14ac:dyDescent="0.25">
      <c r="A125" s="31">
        <v>31321</v>
      </c>
      <c r="B125" s="47" t="s">
        <v>0</v>
      </c>
      <c r="C125" s="44">
        <v>0</v>
      </c>
      <c r="D125" s="44">
        <v>0</v>
      </c>
      <c r="E125" s="44">
        <v>0</v>
      </c>
      <c r="F125" s="44">
        <v>0</v>
      </c>
      <c r="H125" s="4"/>
    </row>
    <row r="126" spans="1:8" x14ac:dyDescent="0.25">
      <c r="A126" s="25">
        <v>32</v>
      </c>
      <c r="B126" s="40" t="s">
        <v>11</v>
      </c>
      <c r="C126" s="27">
        <f t="shared" ref="C126:F126" si="53">C127+C131+C136</f>
        <v>7351</v>
      </c>
      <c r="D126" s="27">
        <f t="shared" si="53"/>
        <v>0</v>
      </c>
      <c r="E126" s="27">
        <f t="shared" si="53"/>
        <v>0</v>
      </c>
      <c r="F126" s="27">
        <f t="shared" si="53"/>
        <v>0</v>
      </c>
      <c r="H126" s="4"/>
    </row>
    <row r="127" spans="1:8" x14ac:dyDescent="0.25">
      <c r="A127" s="28">
        <v>321</v>
      </c>
      <c r="B127" s="41" t="s">
        <v>16</v>
      </c>
      <c r="C127" s="30">
        <f t="shared" ref="C127:F127" si="54">SUM(C128:C130)</f>
        <v>0</v>
      </c>
      <c r="D127" s="30">
        <f t="shared" si="54"/>
        <v>0</v>
      </c>
      <c r="E127" s="30">
        <f t="shared" si="54"/>
        <v>0</v>
      </c>
      <c r="F127" s="30">
        <f t="shared" si="54"/>
        <v>0</v>
      </c>
      <c r="H127" s="4"/>
    </row>
    <row r="128" spans="1:8" x14ac:dyDescent="0.25">
      <c r="A128" s="31">
        <v>32111</v>
      </c>
      <c r="B128" s="47" t="s">
        <v>27</v>
      </c>
      <c r="C128" s="44">
        <v>0</v>
      </c>
      <c r="D128" s="44">
        <v>0</v>
      </c>
      <c r="E128" s="44">
        <v>0</v>
      </c>
      <c r="F128" s="44">
        <v>0</v>
      </c>
      <c r="H128" s="4"/>
    </row>
    <row r="129" spans="1:8" x14ac:dyDescent="0.25">
      <c r="A129" s="31">
        <v>32115</v>
      </c>
      <c r="B129" s="47" t="s">
        <v>29</v>
      </c>
      <c r="C129" s="44">
        <v>0</v>
      </c>
      <c r="D129" s="44">
        <v>0</v>
      </c>
      <c r="E129" s="44">
        <v>0</v>
      </c>
      <c r="F129" s="44">
        <v>0</v>
      </c>
      <c r="H129" s="4"/>
    </row>
    <row r="130" spans="1:8" x14ac:dyDescent="0.25">
      <c r="A130" s="31">
        <v>32119</v>
      </c>
      <c r="B130" s="47" t="s">
        <v>115</v>
      </c>
      <c r="C130" s="44">
        <v>0</v>
      </c>
      <c r="D130" s="44">
        <v>0</v>
      </c>
      <c r="E130" s="44">
        <v>0</v>
      </c>
      <c r="F130" s="44">
        <v>0</v>
      </c>
      <c r="H130" s="4"/>
    </row>
    <row r="131" spans="1:8" x14ac:dyDescent="0.25">
      <c r="A131" s="28">
        <v>322</v>
      </c>
      <c r="B131" s="41" t="s">
        <v>17</v>
      </c>
      <c r="C131" s="30">
        <f t="shared" ref="C131:F131" si="55">SUM(C132:C135)</f>
        <v>0</v>
      </c>
      <c r="D131" s="30">
        <f t="shared" si="55"/>
        <v>0</v>
      </c>
      <c r="E131" s="30">
        <f t="shared" si="55"/>
        <v>0</v>
      </c>
      <c r="F131" s="30">
        <f t="shared" si="55"/>
        <v>0</v>
      </c>
      <c r="H131" s="4"/>
    </row>
    <row r="132" spans="1:8" ht="14.25" customHeight="1" x14ac:dyDescent="0.25">
      <c r="A132" s="31">
        <v>32211</v>
      </c>
      <c r="B132" s="47" t="s">
        <v>32</v>
      </c>
      <c r="C132" s="44">
        <v>0</v>
      </c>
      <c r="D132" s="44">
        <v>0</v>
      </c>
      <c r="E132" s="44">
        <v>0</v>
      </c>
      <c r="F132" s="44">
        <v>0</v>
      </c>
      <c r="H132" s="4"/>
    </row>
    <row r="133" spans="1:8" ht="13.5" customHeight="1" x14ac:dyDescent="0.25">
      <c r="A133" s="31">
        <v>32212</v>
      </c>
      <c r="B133" s="48" t="s">
        <v>33</v>
      </c>
      <c r="C133" s="44">
        <v>0</v>
      </c>
      <c r="D133" s="44">
        <v>0</v>
      </c>
      <c r="E133" s="44">
        <v>0</v>
      </c>
      <c r="F133" s="44">
        <v>0</v>
      </c>
      <c r="H133" s="4"/>
    </row>
    <row r="134" spans="1:8" ht="14.25" customHeight="1" x14ac:dyDescent="0.25">
      <c r="A134" s="31">
        <v>32219</v>
      </c>
      <c r="B134" s="47" t="s">
        <v>36</v>
      </c>
      <c r="C134" s="44">
        <v>0</v>
      </c>
      <c r="D134" s="44">
        <v>0</v>
      </c>
      <c r="E134" s="44">
        <v>0</v>
      </c>
      <c r="F134" s="44">
        <v>0</v>
      </c>
      <c r="H134" s="4"/>
    </row>
    <row r="135" spans="1:8" x14ac:dyDescent="0.25">
      <c r="A135" s="31">
        <v>32251</v>
      </c>
      <c r="B135" s="47" t="s">
        <v>42</v>
      </c>
      <c r="C135" s="44">
        <v>0</v>
      </c>
      <c r="D135" s="44">
        <v>0</v>
      </c>
      <c r="E135" s="44">
        <v>0</v>
      </c>
      <c r="F135" s="44">
        <v>0</v>
      </c>
      <c r="H135" s="4"/>
    </row>
    <row r="136" spans="1:8" x14ac:dyDescent="0.25">
      <c r="A136" s="28">
        <v>323</v>
      </c>
      <c r="B136" s="41" t="s">
        <v>18</v>
      </c>
      <c r="C136" s="30">
        <f t="shared" ref="C136:F136" si="56">SUM(C137:C138)</f>
        <v>7351</v>
      </c>
      <c r="D136" s="30">
        <f t="shared" si="56"/>
        <v>0</v>
      </c>
      <c r="E136" s="30">
        <f t="shared" si="56"/>
        <v>0</v>
      </c>
      <c r="F136" s="30">
        <f t="shared" si="56"/>
        <v>0</v>
      </c>
      <c r="H136" s="4"/>
    </row>
    <row r="137" spans="1:8" x14ac:dyDescent="0.25">
      <c r="A137" s="31">
        <v>32321</v>
      </c>
      <c r="B137" s="47" t="s">
        <v>47</v>
      </c>
      <c r="C137" s="44">
        <v>7351</v>
      </c>
      <c r="D137" s="44">
        <v>0</v>
      </c>
      <c r="E137" s="44">
        <v>0</v>
      </c>
      <c r="F137" s="44">
        <v>0</v>
      </c>
      <c r="H137" s="4"/>
    </row>
    <row r="138" spans="1:8" x14ac:dyDescent="0.25">
      <c r="A138" s="31">
        <v>32372</v>
      </c>
      <c r="B138" s="47" t="s">
        <v>116</v>
      </c>
      <c r="C138" s="44">
        <v>0</v>
      </c>
      <c r="D138" s="44">
        <v>0</v>
      </c>
      <c r="E138" s="44">
        <v>0</v>
      </c>
      <c r="F138" s="44">
        <v>0</v>
      </c>
      <c r="H138" s="4"/>
    </row>
    <row r="139" spans="1:8" x14ac:dyDescent="0.25">
      <c r="A139" s="19" t="s">
        <v>113</v>
      </c>
      <c r="B139" s="7" t="s">
        <v>118</v>
      </c>
      <c r="C139" s="21">
        <f t="shared" ref="C139:F139" si="57">C140+C185</f>
        <v>18324</v>
      </c>
      <c r="D139" s="21">
        <f t="shared" si="57"/>
        <v>16683</v>
      </c>
      <c r="E139" s="21">
        <f t="shared" si="57"/>
        <v>16683</v>
      </c>
      <c r="F139" s="21">
        <f t="shared" si="57"/>
        <v>16683</v>
      </c>
      <c r="H139" s="4"/>
    </row>
    <row r="140" spans="1:8" x14ac:dyDescent="0.25">
      <c r="A140" s="22">
        <v>3</v>
      </c>
      <c r="B140" s="39" t="s">
        <v>10</v>
      </c>
      <c r="C140" s="24">
        <f>C141+C146+C172+C177+C182</f>
        <v>18324</v>
      </c>
      <c r="D140" s="24">
        <f t="shared" ref="D140:F140" si="58">D141+D146+D172+D177</f>
        <v>16683</v>
      </c>
      <c r="E140" s="24">
        <f t="shared" si="58"/>
        <v>16683</v>
      </c>
      <c r="F140" s="24">
        <f t="shared" si="58"/>
        <v>16683</v>
      </c>
      <c r="H140" s="4"/>
    </row>
    <row r="141" spans="1:8" x14ac:dyDescent="0.25">
      <c r="A141" s="25">
        <v>31</v>
      </c>
      <c r="B141" s="40" t="s">
        <v>73</v>
      </c>
      <c r="C141" s="27">
        <f t="shared" ref="C141:F141" si="59">C142+C144</f>
        <v>0</v>
      </c>
      <c r="D141" s="27">
        <f t="shared" si="59"/>
        <v>0</v>
      </c>
      <c r="E141" s="27">
        <f t="shared" si="59"/>
        <v>0</v>
      </c>
      <c r="F141" s="27">
        <f t="shared" si="59"/>
        <v>0</v>
      </c>
      <c r="H141" s="4"/>
    </row>
    <row r="142" spans="1:8" x14ac:dyDescent="0.25">
      <c r="A142" s="28">
        <v>311</v>
      </c>
      <c r="B142" s="41" t="s">
        <v>74</v>
      </c>
      <c r="C142" s="30">
        <f t="shared" ref="C142:F142" si="60">C143</f>
        <v>0</v>
      </c>
      <c r="D142" s="30">
        <f t="shared" si="60"/>
        <v>0</v>
      </c>
      <c r="E142" s="30">
        <f t="shared" si="60"/>
        <v>0</v>
      </c>
      <c r="F142" s="30">
        <f t="shared" si="60"/>
        <v>0</v>
      </c>
      <c r="H142" s="4"/>
    </row>
    <row r="143" spans="1:8" x14ac:dyDescent="0.25">
      <c r="A143" s="31">
        <v>31111</v>
      </c>
      <c r="B143" s="42" t="s">
        <v>75</v>
      </c>
      <c r="C143" s="33">
        <v>0</v>
      </c>
      <c r="D143" s="33">
        <v>0</v>
      </c>
      <c r="E143" s="33">
        <v>0</v>
      </c>
      <c r="F143" s="44">
        <v>0</v>
      </c>
      <c r="H143" s="4"/>
    </row>
    <row r="144" spans="1:8" x14ac:dyDescent="0.25">
      <c r="A144" s="28">
        <v>313</v>
      </c>
      <c r="B144" s="41" t="s">
        <v>83</v>
      </c>
      <c r="C144" s="30">
        <f t="shared" ref="C144:F144" si="61">C145</f>
        <v>0</v>
      </c>
      <c r="D144" s="30">
        <f t="shared" si="61"/>
        <v>0</v>
      </c>
      <c r="E144" s="30">
        <f t="shared" si="61"/>
        <v>0</v>
      </c>
      <c r="F144" s="30">
        <f t="shared" si="61"/>
        <v>0</v>
      </c>
      <c r="H144" s="4"/>
    </row>
    <row r="145" spans="1:8" x14ac:dyDescent="0.25">
      <c r="A145" s="31">
        <v>31321</v>
      </c>
      <c r="B145" s="42" t="s">
        <v>84</v>
      </c>
      <c r="C145" s="33">
        <v>0</v>
      </c>
      <c r="D145" s="33">
        <v>0</v>
      </c>
      <c r="E145" s="33">
        <v>0</v>
      </c>
      <c r="F145" s="44">
        <v>0</v>
      </c>
      <c r="H145" s="4"/>
    </row>
    <row r="146" spans="1:8" x14ac:dyDescent="0.25">
      <c r="A146" s="25">
        <v>32</v>
      </c>
      <c r="B146" s="40" t="s">
        <v>11</v>
      </c>
      <c r="C146" s="27">
        <f t="shared" ref="C146:F146" si="62">C147+C152+C162+C170</f>
        <v>16683</v>
      </c>
      <c r="D146" s="27">
        <f t="shared" si="62"/>
        <v>16683</v>
      </c>
      <c r="E146" s="27">
        <f t="shared" si="62"/>
        <v>16683</v>
      </c>
      <c r="F146" s="27">
        <f t="shared" si="62"/>
        <v>16683</v>
      </c>
      <c r="H146" s="4"/>
    </row>
    <row r="147" spans="1:8" x14ac:dyDescent="0.25">
      <c r="A147" s="28">
        <v>321</v>
      </c>
      <c r="B147" s="41" t="s">
        <v>16</v>
      </c>
      <c r="C147" s="30">
        <f t="shared" ref="C147:F147" si="63">SUM(C148:C151)</f>
        <v>1752</v>
      </c>
      <c r="D147" s="30">
        <f t="shared" si="63"/>
        <v>1752</v>
      </c>
      <c r="E147" s="30">
        <f t="shared" si="63"/>
        <v>1752</v>
      </c>
      <c r="F147" s="30">
        <f t="shared" si="63"/>
        <v>1752</v>
      </c>
      <c r="H147" s="4"/>
    </row>
    <row r="148" spans="1:8" x14ac:dyDescent="0.25">
      <c r="A148" s="31">
        <v>32111</v>
      </c>
      <c r="B148" s="42" t="s">
        <v>27</v>
      </c>
      <c r="C148" s="33">
        <v>0</v>
      </c>
      <c r="D148" s="33">
        <v>0</v>
      </c>
      <c r="E148" s="33">
        <v>0</v>
      </c>
      <c r="F148" s="33">
        <v>0</v>
      </c>
      <c r="H148" s="4"/>
    </row>
    <row r="149" spans="1:8" x14ac:dyDescent="0.25">
      <c r="A149" s="31">
        <v>32113</v>
      </c>
      <c r="B149" s="42" t="s">
        <v>28</v>
      </c>
      <c r="C149" s="33">
        <v>425</v>
      </c>
      <c r="D149" s="33">
        <v>425</v>
      </c>
      <c r="E149" s="33">
        <v>425</v>
      </c>
      <c r="F149" s="33">
        <v>425</v>
      </c>
      <c r="H149" s="4"/>
    </row>
    <row r="150" spans="1:8" x14ac:dyDescent="0.25">
      <c r="A150" s="31">
        <v>32115</v>
      </c>
      <c r="B150" s="42" t="s">
        <v>29</v>
      </c>
      <c r="C150" s="33">
        <v>1327</v>
      </c>
      <c r="D150" s="33">
        <v>1327</v>
      </c>
      <c r="E150" s="33">
        <v>1327</v>
      </c>
      <c r="F150" s="33">
        <v>1327</v>
      </c>
      <c r="H150" s="4"/>
    </row>
    <row r="151" spans="1:8" x14ac:dyDescent="0.25">
      <c r="A151" s="31">
        <v>32131</v>
      </c>
      <c r="B151" s="42" t="s">
        <v>30</v>
      </c>
      <c r="C151" s="33">
        <v>0</v>
      </c>
      <c r="D151" s="33">
        <v>0</v>
      </c>
      <c r="E151" s="33">
        <v>0</v>
      </c>
      <c r="F151" s="33">
        <v>0</v>
      </c>
      <c r="H151" s="4"/>
    </row>
    <row r="152" spans="1:8" x14ac:dyDescent="0.25">
      <c r="A152" s="28">
        <v>322</v>
      </c>
      <c r="B152" s="41" t="s">
        <v>17</v>
      </c>
      <c r="C152" s="30">
        <f>SUM(C153:C160)</f>
        <v>13405</v>
      </c>
      <c r="D152" s="30">
        <f t="shared" ref="D152:F152" si="64">SUM(D153:D160)</f>
        <v>13405</v>
      </c>
      <c r="E152" s="30">
        <f t="shared" si="64"/>
        <v>13405</v>
      </c>
      <c r="F152" s="30">
        <f t="shared" si="64"/>
        <v>13405</v>
      </c>
      <c r="H152" s="4"/>
    </row>
    <row r="153" spans="1:8" x14ac:dyDescent="0.25">
      <c r="A153" s="31">
        <v>32211</v>
      </c>
      <c r="B153" s="42" t="s">
        <v>32</v>
      </c>
      <c r="C153" s="33">
        <v>133</v>
      </c>
      <c r="D153" s="33">
        <v>133</v>
      </c>
      <c r="E153" s="33">
        <v>133</v>
      </c>
      <c r="F153" s="33">
        <v>133</v>
      </c>
      <c r="H153" s="4"/>
    </row>
    <row r="154" spans="1:8" x14ac:dyDescent="0.25">
      <c r="A154" s="31">
        <v>32214</v>
      </c>
      <c r="B154" s="42" t="s">
        <v>34</v>
      </c>
      <c r="C154" s="33">
        <v>0</v>
      </c>
      <c r="D154" s="33">
        <v>0</v>
      </c>
      <c r="E154" s="33">
        <v>0</v>
      </c>
      <c r="F154" s="33">
        <v>0</v>
      </c>
      <c r="H154" s="4"/>
    </row>
    <row r="155" spans="1:8" x14ac:dyDescent="0.25">
      <c r="A155" s="31">
        <v>32216</v>
      </c>
      <c r="B155" s="42" t="s">
        <v>35</v>
      </c>
      <c r="C155" s="33">
        <v>0</v>
      </c>
      <c r="D155" s="33">
        <v>0</v>
      </c>
      <c r="E155" s="33">
        <v>0</v>
      </c>
      <c r="F155" s="33">
        <v>0</v>
      </c>
      <c r="H155" s="4"/>
    </row>
    <row r="156" spans="1:8" x14ac:dyDescent="0.25">
      <c r="A156" s="31">
        <v>32219</v>
      </c>
      <c r="B156" s="42" t="s">
        <v>36</v>
      </c>
      <c r="C156" s="33">
        <v>0</v>
      </c>
      <c r="D156" s="33">
        <v>0</v>
      </c>
      <c r="E156" s="33">
        <v>0</v>
      </c>
      <c r="F156" s="33">
        <v>0</v>
      </c>
      <c r="H156" s="4"/>
    </row>
    <row r="157" spans="1:8" x14ac:dyDescent="0.25">
      <c r="A157" s="31">
        <v>32224</v>
      </c>
      <c r="B157" s="42" t="s">
        <v>134</v>
      </c>
      <c r="C157" s="33">
        <v>0</v>
      </c>
      <c r="D157" s="33">
        <v>0</v>
      </c>
      <c r="E157" s="33">
        <v>0</v>
      </c>
      <c r="F157" s="33">
        <v>0</v>
      </c>
      <c r="H157" s="4"/>
    </row>
    <row r="158" spans="1:8" x14ac:dyDescent="0.25">
      <c r="A158" s="31">
        <v>32231</v>
      </c>
      <c r="B158" s="42" t="s">
        <v>37</v>
      </c>
      <c r="C158" s="33">
        <v>13272</v>
      </c>
      <c r="D158" s="33">
        <v>13272</v>
      </c>
      <c r="E158" s="33">
        <v>13272</v>
      </c>
      <c r="F158" s="33">
        <v>13272</v>
      </c>
      <c r="H158" s="4"/>
    </row>
    <row r="159" spans="1:8" x14ac:dyDescent="0.25">
      <c r="A159" s="31">
        <v>32241</v>
      </c>
      <c r="B159" s="42" t="s">
        <v>41</v>
      </c>
      <c r="C159" s="33">
        <v>0</v>
      </c>
      <c r="D159" s="33">
        <v>0</v>
      </c>
      <c r="E159" s="33">
        <v>0</v>
      </c>
      <c r="F159" s="33">
        <v>0</v>
      </c>
      <c r="H159" s="4"/>
    </row>
    <row r="160" spans="1:8" x14ac:dyDescent="0.25">
      <c r="A160" s="31">
        <v>32251</v>
      </c>
      <c r="B160" s="42" t="s">
        <v>42</v>
      </c>
      <c r="C160" s="33">
        <v>0</v>
      </c>
      <c r="D160" s="33">
        <v>0</v>
      </c>
      <c r="E160" s="33">
        <v>0</v>
      </c>
      <c r="F160" s="33">
        <v>0</v>
      </c>
      <c r="H160" s="4"/>
    </row>
    <row r="161" spans="1:8" x14ac:dyDescent="0.25">
      <c r="A161" s="31">
        <v>32234</v>
      </c>
      <c r="B161" s="42" t="s">
        <v>39</v>
      </c>
      <c r="C161" s="33">
        <v>0</v>
      </c>
      <c r="D161" s="33">
        <v>0</v>
      </c>
      <c r="E161" s="33">
        <v>0</v>
      </c>
      <c r="F161" s="33">
        <v>0</v>
      </c>
      <c r="H161" s="4"/>
    </row>
    <row r="162" spans="1:8" x14ac:dyDescent="0.25">
      <c r="A162" s="28">
        <v>323</v>
      </c>
      <c r="B162" s="41" t="s">
        <v>18</v>
      </c>
      <c r="C162" s="45">
        <f t="shared" ref="C162:F162" si="65">SUM(C163:C169)</f>
        <v>1526</v>
      </c>
      <c r="D162" s="45">
        <f t="shared" si="65"/>
        <v>1526</v>
      </c>
      <c r="E162" s="45">
        <f t="shared" si="65"/>
        <v>1526</v>
      </c>
      <c r="F162" s="45">
        <f t="shared" si="65"/>
        <v>1526</v>
      </c>
      <c r="H162" s="4"/>
    </row>
    <row r="163" spans="1:8" x14ac:dyDescent="0.25">
      <c r="A163" s="31">
        <v>32313</v>
      </c>
      <c r="B163" s="42" t="s">
        <v>45</v>
      </c>
      <c r="C163" s="33">
        <v>265</v>
      </c>
      <c r="D163" s="33">
        <v>265</v>
      </c>
      <c r="E163" s="33">
        <v>265</v>
      </c>
      <c r="F163" s="33">
        <v>265</v>
      </c>
      <c r="H163" s="4"/>
    </row>
    <row r="164" spans="1:8" x14ac:dyDescent="0.25">
      <c r="A164" s="31">
        <v>32321</v>
      </c>
      <c r="B164" s="42" t="s">
        <v>47</v>
      </c>
      <c r="C164" s="33">
        <v>0</v>
      </c>
      <c r="D164" s="33">
        <v>0</v>
      </c>
      <c r="E164" s="33">
        <v>0</v>
      </c>
      <c r="F164" s="33">
        <v>0</v>
      </c>
      <c r="H164" s="4"/>
    </row>
    <row r="165" spans="1:8" x14ac:dyDescent="0.25">
      <c r="A165" s="31">
        <v>32322</v>
      </c>
      <c r="B165" s="42" t="s">
        <v>48</v>
      </c>
      <c r="C165" s="33">
        <v>664</v>
      </c>
      <c r="D165" s="33">
        <v>664</v>
      </c>
      <c r="E165" s="33">
        <v>664</v>
      </c>
      <c r="F165" s="33">
        <v>664</v>
      </c>
      <c r="H165" s="4"/>
    </row>
    <row r="166" spans="1:8" x14ac:dyDescent="0.25">
      <c r="A166" s="31">
        <v>32341</v>
      </c>
      <c r="B166" s="42" t="s">
        <v>50</v>
      </c>
      <c r="C166" s="33">
        <v>597</v>
      </c>
      <c r="D166" s="33">
        <v>597</v>
      </c>
      <c r="E166" s="33">
        <v>597</v>
      </c>
      <c r="F166" s="33">
        <v>597</v>
      </c>
      <c r="H166" s="4"/>
    </row>
    <row r="167" spans="1:8" x14ac:dyDescent="0.25">
      <c r="A167" s="31">
        <v>32363</v>
      </c>
      <c r="B167" s="42" t="s">
        <v>192</v>
      </c>
      <c r="C167" s="33">
        <v>0</v>
      </c>
      <c r="D167" s="33">
        <v>0</v>
      </c>
      <c r="E167" s="33">
        <v>0</v>
      </c>
      <c r="F167" s="33">
        <v>0</v>
      </c>
      <c r="H167" s="4"/>
    </row>
    <row r="168" spans="1:8" x14ac:dyDescent="0.25">
      <c r="A168" s="31">
        <v>32379</v>
      </c>
      <c r="B168" s="42" t="s">
        <v>58</v>
      </c>
      <c r="C168" s="33">
        <v>0</v>
      </c>
      <c r="D168" s="33">
        <v>0</v>
      </c>
      <c r="E168" s="33">
        <v>0</v>
      </c>
      <c r="F168" s="33">
        <v>0</v>
      </c>
      <c r="H168" s="4"/>
    </row>
    <row r="169" spans="1:8" x14ac:dyDescent="0.25">
      <c r="A169" s="31">
        <v>32381</v>
      </c>
      <c r="B169" s="42" t="s">
        <v>59</v>
      </c>
      <c r="C169" s="33">
        <v>0</v>
      </c>
      <c r="D169" s="33">
        <v>0</v>
      </c>
      <c r="E169" s="33">
        <v>0</v>
      </c>
      <c r="F169" s="33">
        <v>0</v>
      </c>
      <c r="H169" s="4"/>
    </row>
    <row r="170" spans="1:8" x14ac:dyDescent="0.25">
      <c r="A170" s="28">
        <v>329</v>
      </c>
      <c r="B170" s="41" t="s">
        <v>19</v>
      </c>
      <c r="C170" s="30">
        <f t="shared" ref="C170:F170" si="66">C171</f>
        <v>0</v>
      </c>
      <c r="D170" s="30">
        <f t="shared" si="66"/>
        <v>0</v>
      </c>
      <c r="E170" s="30">
        <f t="shared" si="66"/>
        <v>0</v>
      </c>
      <c r="F170" s="30">
        <f t="shared" si="66"/>
        <v>0</v>
      </c>
      <c r="H170" s="4"/>
    </row>
    <row r="171" spans="1:8" x14ac:dyDescent="0.25">
      <c r="A171" s="31">
        <v>32931</v>
      </c>
      <c r="B171" s="42" t="s">
        <v>64</v>
      </c>
      <c r="C171" s="33">
        <v>0</v>
      </c>
      <c r="D171" s="33">
        <v>0</v>
      </c>
      <c r="E171" s="33">
        <v>0</v>
      </c>
      <c r="F171" s="33">
        <v>0</v>
      </c>
      <c r="H171" s="4"/>
    </row>
    <row r="172" spans="1:8" x14ac:dyDescent="0.25">
      <c r="A172" s="25">
        <v>34</v>
      </c>
      <c r="B172" s="40" t="s">
        <v>21</v>
      </c>
      <c r="C172" s="27">
        <f t="shared" ref="C172:F172" si="67">C173</f>
        <v>0</v>
      </c>
      <c r="D172" s="27">
        <f t="shared" si="67"/>
        <v>0</v>
      </c>
      <c r="E172" s="27">
        <f t="shared" si="67"/>
        <v>0</v>
      </c>
      <c r="F172" s="27">
        <f t="shared" si="67"/>
        <v>0</v>
      </c>
      <c r="H172" s="4"/>
    </row>
    <row r="173" spans="1:8" x14ac:dyDescent="0.25">
      <c r="A173" s="28">
        <v>343</v>
      </c>
      <c r="B173" s="41" t="s">
        <v>20</v>
      </c>
      <c r="C173" s="30">
        <f t="shared" ref="C173:F173" si="68">SUM(C174:C176)</f>
        <v>0</v>
      </c>
      <c r="D173" s="30">
        <f t="shared" si="68"/>
        <v>0</v>
      </c>
      <c r="E173" s="30">
        <f t="shared" si="68"/>
        <v>0</v>
      </c>
      <c r="F173" s="30">
        <f t="shared" si="68"/>
        <v>0</v>
      </c>
      <c r="H173" s="4"/>
    </row>
    <row r="174" spans="1:8" x14ac:dyDescent="0.25">
      <c r="A174" s="31">
        <v>34311</v>
      </c>
      <c r="B174" s="42" t="s">
        <v>68</v>
      </c>
      <c r="C174" s="33">
        <v>0</v>
      </c>
      <c r="D174" s="33">
        <v>0</v>
      </c>
      <c r="E174" s="33">
        <v>0</v>
      </c>
      <c r="F174" s="33">
        <v>0</v>
      </c>
      <c r="H174" s="4"/>
    </row>
    <row r="175" spans="1:8" x14ac:dyDescent="0.25">
      <c r="A175" s="31">
        <v>34332</v>
      </c>
      <c r="B175" s="42" t="s">
        <v>135</v>
      </c>
      <c r="C175" s="33">
        <v>0</v>
      </c>
      <c r="D175" s="33">
        <v>0</v>
      </c>
      <c r="E175" s="33">
        <v>0</v>
      </c>
      <c r="F175" s="33">
        <v>0</v>
      </c>
      <c r="H175" s="4"/>
    </row>
    <row r="176" spans="1:8" x14ac:dyDescent="0.25">
      <c r="A176" s="31">
        <v>34339</v>
      </c>
      <c r="B176" s="42" t="s">
        <v>95</v>
      </c>
      <c r="C176" s="33">
        <v>0</v>
      </c>
      <c r="D176" s="33">
        <v>0</v>
      </c>
      <c r="E176" s="33">
        <v>0</v>
      </c>
      <c r="F176" s="33">
        <v>0</v>
      </c>
      <c r="H176" s="4"/>
    </row>
    <row r="177" spans="1:8" x14ac:dyDescent="0.25">
      <c r="A177" s="25">
        <v>37</v>
      </c>
      <c r="B177" s="40" t="s">
        <v>133</v>
      </c>
      <c r="C177" s="27">
        <f t="shared" ref="C177:F177" si="69">C178</f>
        <v>0</v>
      </c>
      <c r="D177" s="27">
        <f t="shared" si="69"/>
        <v>0</v>
      </c>
      <c r="E177" s="27">
        <f t="shared" si="69"/>
        <v>0</v>
      </c>
      <c r="F177" s="27">
        <f t="shared" si="69"/>
        <v>0</v>
      </c>
      <c r="H177" s="4"/>
    </row>
    <row r="178" spans="1:8" x14ac:dyDescent="0.25">
      <c r="A178" s="28">
        <v>372</v>
      </c>
      <c r="B178" s="41" t="s">
        <v>105</v>
      </c>
      <c r="C178" s="30">
        <f>SUM(C179:C181)</f>
        <v>0</v>
      </c>
      <c r="D178" s="30">
        <f t="shared" ref="D178:F178" si="70">SUM(D179:D181)</f>
        <v>0</v>
      </c>
      <c r="E178" s="30">
        <f t="shared" si="70"/>
        <v>0</v>
      </c>
      <c r="F178" s="30">
        <f t="shared" si="70"/>
        <v>0</v>
      </c>
      <c r="H178" s="4"/>
    </row>
    <row r="179" spans="1:8" x14ac:dyDescent="0.25">
      <c r="A179" s="58">
        <v>37219</v>
      </c>
      <c r="B179" s="47" t="s">
        <v>133</v>
      </c>
      <c r="C179" s="44">
        <v>0</v>
      </c>
      <c r="D179" s="44">
        <v>0</v>
      </c>
      <c r="E179" s="44">
        <v>0</v>
      </c>
      <c r="F179" s="44">
        <v>0</v>
      </c>
      <c r="H179" s="4"/>
    </row>
    <row r="180" spans="1:8" x14ac:dyDescent="0.25">
      <c r="A180" s="31">
        <v>37221</v>
      </c>
      <c r="B180" s="42" t="s">
        <v>107</v>
      </c>
      <c r="C180" s="33">
        <v>0</v>
      </c>
      <c r="D180" s="33">
        <v>0</v>
      </c>
      <c r="E180" s="33">
        <v>0</v>
      </c>
      <c r="F180" s="33">
        <v>0</v>
      </c>
      <c r="H180" s="4"/>
    </row>
    <row r="181" spans="1:8" x14ac:dyDescent="0.25">
      <c r="A181" s="31">
        <v>37224</v>
      </c>
      <c r="B181" s="42" t="s">
        <v>136</v>
      </c>
      <c r="C181" s="33">
        <v>0</v>
      </c>
      <c r="D181" s="33">
        <v>0</v>
      </c>
      <c r="E181" s="33">
        <v>0</v>
      </c>
      <c r="F181" s="33">
        <v>0</v>
      </c>
      <c r="H181" s="4"/>
    </row>
    <row r="182" spans="1:8" x14ac:dyDescent="0.25">
      <c r="A182" s="25">
        <v>38</v>
      </c>
      <c r="B182" s="40" t="s">
        <v>268</v>
      </c>
      <c r="C182" s="27">
        <f t="shared" ref="C182:F182" si="71">C183</f>
        <v>1641</v>
      </c>
      <c r="D182" s="27">
        <f t="shared" si="71"/>
        <v>0</v>
      </c>
      <c r="E182" s="27">
        <f t="shared" si="71"/>
        <v>0</v>
      </c>
      <c r="F182" s="27">
        <f t="shared" si="71"/>
        <v>0</v>
      </c>
      <c r="H182" s="4"/>
    </row>
    <row r="183" spans="1:8" x14ac:dyDescent="0.25">
      <c r="A183" s="28">
        <v>381</v>
      </c>
      <c r="B183" s="41" t="s">
        <v>269</v>
      </c>
      <c r="C183" s="30">
        <f>SUM(C184)</f>
        <v>1641</v>
      </c>
      <c r="D183" s="30">
        <f t="shared" ref="D183:F183" si="72">SUM(D184)</f>
        <v>0</v>
      </c>
      <c r="E183" s="30">
        <f t="shared" si="72"/>
        <v>0</v>
      </c>
      <c r="F183" s="30">
        <f t="shared" si="72"/>
        <v>0</v>
      </c>
      <c r="H183" s="4"/>
    </row>
    <row r="184" spans="1:8" x14ac:dyDescent="0.25">
      <c r="A184" s="31">
        <v>38129</v>
      </c>
      <c r="B184" s="42" t="s">
        <v>270</v>
      </c>
      <c r="C184" s="33">
        <v>1641</v>
      </c>
      <c r="D184" s="33">
        <v>0</v>
      </c>
      <c r="E184" s="33">
        <v>0</v>
      </c>
      <c r="F184" s="33">
        <v>0</v>
      </c>
      <c r="H184" s="4"/>
    </row>
    <row r="185" spans="1:8" x14ac:dyDescent="0.25">
      <c r="A185" s="22">
        <v>4</v>
      </c>
      <c r="B185" s="39" t="s">
        <v>108</v>
      </c>
      <c r="C185" s="24">
        <f t="shared" ref="C185:F186" si="73">C186</f>
        <v>0</v>
      </c>
      <c r="D185" s="24">
        <f t="shared" si="73"/>
        <v>0</v>
      </c>
      <c r="E185" s="24">
        <f t="shared" si="73"/>
        <v>0</v>
      </c>
      <c r="F185" s="24">
        <f t="shared" si="73"/>
        <v>0</v>
      </c>
      <c r="H185" s="4"/>
    </row>
    <row r="186" spans="1:8" x14ac:dyDescent="0.25">
      <c r="A186" s="25">
        <v>42</v>
      </c>
      <c r="B186" s="40" t="s">
        <v>109</v>
      </c>
      <c r="C186" s="27">
        <f t="shared" si="73"/>
        <v>0</v>
      </c>
      <c r="D186" s="27">
        <f t="shared" si="73"/>
        <v>0</v>
      </c>
      <c r="E186" s="27">
        <f t="shared" si="73"/>
        <v>0</v>
      </c>
      <c r="F186" s="27">
        <f t="shared" si="73"/>
        <v>0</v>
      </c>
      <c r="H186" s="4"/>
    </row>
    <row r="187" spans="1:8" x14ac:dyDescent="0.25">
      <c r="A187" s="28">
        <v>422</v>
      </c>
      <c r="B187" s="41" t="s">
        <v>110</v>
      </c>
      <c r="C187" s="30">
        <f t="shared" ref="C187:F187" si="74">SUM(C188:C190)</f>
        <v>0</v>
      </c>
      <c r="D187" s="30">
        <f t="shared" si="74"/>
        <v>0</v>
      </c>
      <c r="E187" s="30">
        <f t="shared" si="74"/>
        <v>0</v>
      </c>
      <c r="F187" s="30">
        <f t="shared" si="74"/>
        <v>0</v>
      </c>
      <c r="H187" s="4"/>
    </row>
    <row r="188" spans="1:8" x14ac:dyDescent="0.25">
      <c r="A188" s="31">
        <v>42211</v>
      </c>
      <c r="B188" s="42" t="s">
        <v>111</v>
      </c>
      <c r="C188" s="33">
        <v>0</v>
      </c>
      <c r="D188" s="33">
        <v>0</v>
      </c>
      <c r="E188" s="33">
        <v>0</v>
      </c>
      <c r="F188" s="33">
        <v>0</v>
      </c>
      <c r="H188" s="4"/>
    </row>
    <row r="189" spans="1:8" x14ac:dyDescent="0.25">
      <c r="A189" s="31">
        <v>42222</v>
      </c>
      <c r="B189" s="42" t="s">
        <v>137</v>
      </c>
      <c r="C189" s="33">
        <v>0</v>
      </c>
      <c r="D189" s="33">
        <v>0</v>
      </c>
      <c r="E189" s="33">
        <v>0</v>
      </c>
      <c r="F189" s="33">
        <v>0</v>
      </c>
      <c r="H189" s="4"/>
    </row>
    <row r="190" spans="1:8" x14ac:dyDescent="0.25">
      <c r="A190" s="31">
        <v>42232</v>
      </c>
      <c r="B190" s="42" t="s">
        <v>138</v>
      </c>
      <c r="C190" s="33">
        <v>0</v>
      </c>
      <c r="D190" s="33">
        <v>0</v>
      </c>
      <c r="E190" s="33">
        <v>0</v>
      </c>
      <c r="F190" s="33">
        <v>0</v>
      </c>
      <c r="H190" s="4"/>
    </row>
    <row r="191" spans="1:8" x14ac:dyDescent="0.25">
      <c r="A191" s="16" t="s">
        <v>119</v>
      </c>
      <c r="B191" s="38" t="s">
        <v>139</v>
      </c>
      <c r="C191" s="18">
        <f t="shared" ref="C191:F191" si="75">C192+C218</f>
        <v>114317</v>
      </c>
      <c r="D191" s="18">
        <f>D192+D218</f>
        <v>150989</v>
      </c>
      <c r="E191" s="18">
        <f t="shared" si="75"/>
        <v>150989</v>
      </c>
      <c r="F191" s="18">
        <f t="shared" si="75"/>
        <v>150989</v>
      </c>
      <c r="H191" s="4"/>
    </row>
    <row r="192" spans="1:8" x14ac:dyDescent="0.25">
      <c r="A192" s="46" t="s">
        <v>98</v>
      </c>
      <c r="B192" s="7" t="s">
        <v>100</v>
      </c>
      <c r="C192" s="21">
        <f t="shared" ref="C192:F192" si="76">C193</f>
        <v>90029</v>
      </c>
      <c r="D192" s="21">
        <f t="shared" si="76"/>
        <v>107600</v>
      </c>
      <c r="E192" s="21">
        <f t="shared" si="76"/>
        <v>107600</v>
      </c>
      <c r="F192" s="21">
        <f t="shared" si="76"/>
        <v>107600</v>
      </c>
      <c r="H192" s="4"/>
    </row>
    <row r="193" spans="1:8" x14ac:dyDescent="0.25">
      <c r="A193" s="22">
        <v>3</v>
      </c>
      <c r="B193" s="39" t="s">
        <v>10</v>
      </c>
      <c r="C193" s="24">
        <f t="shared" ref="C193:F193" si="77">C194+C208+C213</f>
        <v>90029</v>
      </c>
      <c r="D193" s="24">
        <f t="shared" si="77"/>
        <v>107600</v>
      </c>
      <c r="E193" s="24">
        <f t="shared" si="77"/>
        <v>107600</v>
      </c>
      <c r="F193" s="24">
        <f t="shared" si="77"/>
        <v>107600</v>
      </c>
      <c r="H193" s="4"/>
    </row>
    <row r="194" spans="1:8" x14ac:dyDescent="0.25">
      <c r="A194" s="25">
        <v>31</v>
      </c>
      <c r="B194" s="40" t="s">
        <v>73</v>
      </c>
      <c r="C194" s="27">
        <f t="shared" ref="C194:F194" si="78">C195+C198+C204</f>
        <v>89365</v>
      </c>
      <c r="D194" s="27">
        <f t="shared" si="78"/>
        <v>106400</v>
      </c>
      <c r="E194" s="27">
        <f t="shared" si="78"/>
        <v>106400</v>
      </c>
      <c r="F194" s="27">
        <f t="shared" si="78"/>
        <v>106400</v>
      </c>
      <c r="H194" s="4"/>
    </row>
    <row r="195" spans="1:8" x14ac:dyDescent="0.25">
      <c r="A195" s="28">
        <v>311</v>
      </c>
      <c r="B195" s="41" t="s">
        <v>74</v>
      </c>
      <c r="C195" s="30">
        <f t="shared" ref="C195:F195" si="79">SUM(C196:C197)</f>
        <v>72034</v>
      </c>
      <c r="D195" s="30">
        <f t="shared" si="79"/>
        <v>86000</v>
      </c>
      <c r="E195" s="30">
        <f t="shared" si="79"/>
        <v>86000</v>
      </c>
      <c r="F195" s="30">
        <f t="shared" si="79"/>
        <v>86000</v>
      </c>
      <c r="H195" s="4"/>
    </row>
    <row r="196" spans="1:8" x14ac:dyDescent="0.25">
      <c r="A196" s="31">
        <v>31111</v>
      </c>
      <c r="B196" s="42" t="s">
        <v>75</v>
      </c>
      <c r="C196" s="33">
        <v>72034</v>
      </c>
      <c r="D196" s="33">
        <v>86000</v>
      </c>
      <c r="E196" s="33">
        <v>86000</v>
      </c>
      <c r="F196" s="33">
        <v>86000</v>
      </c>
      <c r="H196" s="4"/>
    </row>
    <row r="197" spans="1:8" x14ac:dyDescent="0.25">
      <c r="A197" s="31">
        <v>31113</v>
      </c>
      <c r="B197" s="42" t="s">
        <v>76</v>
      </c>
      <c r="C197" s="33">
        <v>0</v>
      </c>
      <c r="D197" s="33">
        <v>0</v>
      </c>
      <c r="E197" s="33">
        <v>0</v>
      </c>
      <c r="F197" s="33">
        <v>0</v>
      </c>
      <c r="H197" s="4"/>
    </row>
    <row r="198" spans="1:8" x14ac:dyDescent="0.25">
      <c r="A198" s="28">
        <v>312</v>
      </c>
      <c r="B198" s="41" t="s">
        <v>77</v>
      </c>
      <c r="C198" s="30">
        <f t="shared" ref="C198:F198" si="80">SUM(C199:C203)</f>
        <v>4831</v>
      </c>
      <c r="D198" s="30">
        <f t="shared" si="80"/>
        <v>5400</v>
      </c>
      <c r="E198" s="30">
        <f t="shared" si="80"/>
        <v>5400</v>
      </c>
      <c r="F198" s="30">
        <f t="shared" si="80"/>
        <v>5400</v>
      </c>
      <c r="H198" s="4"/>
    </row>
    <row r="199" spans="1:8" x14ac:dyDescent="0.25">
      <c r="A199" s="31">
        <v>31212</v>
      </c>
      <c r="B199" s="42" t="s">
        <v>78</v>
      </c>
      <c r="C199" s="33">
        <v>1000</v>
      </c>
      <c r="D199" s="33">
        <v>2500</v>
      </c>
      <c r="E199" s="33">
        <v>2500</v>
      </c>
      <c r="F199" s="33">
        <v>2500</v>
      </c>
      <c r="H199" s="4"/>
    </row>
    <row r="200" spans="1:8" x14ac:dyDescent="0.25">
      <c r="A200" s="31">
        <v>31213</v>
      </c>
      <c r="B200" s="42" t="s">
        <v>79</v>
      </c>
      <c r="C200" s="33">
        <v>531</v>
      </c>
      <c r="D200" s="33">
        <v>800</v>
      </c>
      <c r="E200" s="33">
        <v>800</v>
      </c>
      <c r="F200" s="33">
        <v>800</v>
      </c>
      <c r="H200" s="4"/>
    </row>
    <row r="201" spans="1:8" x14ac:dyDescent="0.25">
      <c r="A201" s="31">
        <v>31214</v>
      </c>
      <c r="B201" s="42" t="s">
        <v>80</v>
      </c>
      <c r="C201" s="33">
        <v>2100</v>
      </c>
      <c r="D201" s="33">
        <v>0</v>
      </c>
      <c r="E201" s="33">
        <v>0</v>
      </c>
      <c r="F201" s="33">
        <v>0</v>
      </c>
      <c r="H201" s="4"/>
    </row>
    <row r="202" spans="1:8" x14ac:dyDescent="0.25">
      <c r="A202" s="31">
        <v>31215</v>
      </c>
      <c r="B202" s="42" t="s">
        <v>81</v>
      </c>
      <c r="C202" s="33">
        <v>0</v>
      </c>
      <c r="D202" s="33">
        <v>0</v>
      </c>
      <c r="E202" s="33">
        <v>0</v>
      </c>
      <c r="F202" s="33">
        <v>0</v>
      </c>
      <c r="H202" s="4"/>
    </row>
    <row r="203" spans="1:8" x14ac:dyDescent="0.25">
      <c r="A203" s="31">
        <v>31216</v>
      </c>
      <c r="B203" s="42" t="s">
        <v>82</v>
      </c>
      <c r="C203" s="33">
        <v>1200</v>
      </c>
      <c r="D203" s="33">
        <v>2100</v>
      </c>
      <c r="E203" s="33">
        <v>2100</v>
      </c>
      <c r="F203" s="33">
        <v>2100</v>
      </c>
      <c r="H203" s="4"/>
    </row>
    <row r="204" spans="1:8" x14ac:dyDescent="0.25">
      <c r="A204" s="28">
        <v>313</v>
      </c>
      <c r="B204" s="41" t="s">
        <v>83</v>
      </c>
      <c r="C204" s="30">
        <f t="shared" ref="C204:F204" si="81">SUM(C205:C207)</f>
        <v>12500</v>
      </c>
      <c r="D204" s="30">
        <f t="shared" si="81"/>
        <v>15000</v>
      </c>
      <c r="E204" s="30">
        <f t="shared" si="81"/>
        <v>15000</v>
      </c>
      <c r="F204" s="30">
        <f t="shared" si="81"/>
        <v>15000</v>
      </c>
      <c r="H204" s="4"/>
    </row>
    <row r="205" spans="1:8" x14ac:dyDescent="0.25">
      <c r="A205" s="31">
        <v>31321</v>
      </c>
      <c r="B205" s="42" t="s">
        <v>84</v>
      </c>
      <c r="C205" s="33">
        <v>12500</v>
      </c>
      <c r="D205" s="33">
        <v>15000</v>
      </c>
      <c r="E205" s="33">
        <v>15000</v>
      </c>
      <c r="F205" s="33">
        <v>15000</v>
      </c>
      <c r="H205" s="4"/>
    </row>
    <row r="206" spans="1:8" x14ac:dyDescent="0.25">
      <c r="A206" s="31">
        <v>31322</v>
      </c>
      <c r="B206" s="42" t="s">
        <v>85</v>
      </c>
      <c r="C206" s="33">
        <v>0</v>
      </c>
      <c r="D206" s="33">
        <v>0</v>
      </c>
      <c r="E206" s="33">
        <v>0</v>
      </c>
      <c r="F206" s="33">
        <v>0</v>
      </c>
      <c r="H206" s="4"/>
    </row>
    <row r="207" spans="1:8" x14ac:dyDescent="0.25">
      <c r="A207" s="31">
        <v>31332</v>
      </c>
      <c r="B207" s="42" t="s">
        <v>86</v>
      </c>
      <c r="C207" s="33">
        <v>0</v>
      </c>
      <c r="D207" s="33">
        <v>0</v>
      </c>
      <c r="E207" s="33">
        <v>0</v>
      </c>
      <c r="F207" s="33">
        <v>0</v>
      </c>
      <c r="H207" s="4"/>
    </row>
    <row r="208" spans="1:8" x14ac:dyDescent="0.25">
      <c r="A208" s="25">
        <v>32</v>
      </c>
      <c r="B208" s="40" t="s">
        <v>11</v>
      </c>
      <c r="C208" s="27">
        <f t="shared" ref="C208:F208" si="82">C209+C211</f>
        <v>664</v>
      </c>
      <c r="D208" s="27">
        <f t="shared" si="82"/>
        <v>1200</v>
      </c>
      <c r="E208" s="27">
        <f t="shared" si="82"/>
        <v>1200</v>
      </c>
      <c r="F208" s="27">
        <f t="shared" si="82"/>
        <v>1200</v>
      </c>
      <c r="H208" s="4"/>
    </row>
    <row r="209" spans="1:8" x14ac:dyDescent="0.25">
      <c r="A209" s="28">
        <v>321</v>
      </c>
      <c r="B209" s="41" t="s">
        <v>16</v>
      </c>
      <c r="C209" s="30">
        <f t="shared" ref="C209:F209" si="83">SUM(C210)</f>
        <v>664</v>
      </c>
      <c r="D209" s="30">
        <f t="shared" si="83"/>
        <v>1200</v>
      </c>
      <c r="E209" s="30">
        <f t="shared" si="83"/>
        <v>1200</v>
      </c>
      <c r="F209" s="30">
        <f t="shared" si="83"/>
        <v>1200</v>
      </c>
      <c r="H209" s="4"/>
    </row>
    <row r="210" spans="1:8" x14ac:dyDescent="0.25">
      <c r="A210" s="31">
        <v>32121</v>
      </c>
      <c r="B210" s="42" t="s">
        <v>87</v>
      </c>
      <c r="C210" s="33">
        <v>664</v>
      </c>
      <c r="D210" s="33">
        <v>1200</v>
      </c>
      <c r="E210" s="33">
        <v>1200</v>
      </c>
      <c r="F210" s="33">
        <v>1200</v>
      </c>
      <c r="H210" s="4"/>
    </row>
    <row r="211" spans="1:8" x14ac:dyDescent="0.25">
      <c r="A211" s="28">
        <v>329</v>
      </c>
      <c r="B211" s="41" t="s">
        <v>19</v>
      </c>
      <c r="C211" s="30">
        <f t="shared" ref="C211:F211" si="84">SUM(C212)</f>
        <v>0</v>
      </c>
      <c r="D211" s="30">
        <f t="shared" si="84"/>
        <v>0</v>
      </c>
      <c r="E211" s="30">
        <f t="shared" si="84"/>
        <v>0</v>
      </c>
      <c r="F211" s="30">
        <f t="shared" si="84"/>
        <v>0</v>
      </c>
      <c r="H211" s="4"/>
    </row>
    <row r="212" spans="1:8" x14ac:dyDescent="0.25">
      <c r="A212" s="31">
        <v>32961</v>
      </c>
      <c r="B212" s="42" t="s">
        <v>90</v>
      </c>
      <c r="C212" s="33">
        <v>0</v>
      </c>
      <c r="D212" s="33">
        <v>0</v>
      </c>
      <c r="E212" s="33">
        <v>0</v>
      </c>
      <c r="F212" s="44">
        <v>0</v>
      </c>
      <c r="H212" s="4"/>
    </row>
    <row r="213" spans="1:8" x14ac:dyDescent="0.25">
      <c r="A213" s="25">
        <v>34</v>
      </c>
      <c r="B213" s="40" t="s">
        <v>21</v>
      </c>
      <c r="C213" s="27">
        <f t="shared" ref="C213:F213" si="85">C214</f>
        <v>0</v>
      </c>
      <c r="D213" s="27">
        <f t="shared" si="85"/>
        <v>0</v>
      </c>
      <c r="E213" s="27">
        <f t="shared" si="85"/>
        <v>0</v>
      </c>
      <c r="F213" s="27">
        <f t="shared" si="85"/>
        <v>0</v>
      </c>
      <c r="H213" s="4"/>
    </row>
    <row r="214" spans="1:8" x14ac:dyDescent="0.25">
      <c r="A214" s="28">
        <v>343</v>
      </c>
      <c r="B214" s="41" t="s">
        <v>20</v>
      </c>
      <c r="C214" s="30">
        <f t="shared" ref="C214:F214" si="86">SUM(C215:C217)</f>
        <v>0</v>
      </c>
      <c r="D214" s="30">
        <f t="shared" si="86"/>
        <v>0</v>
      </c>
      <c r="E214" s="30">
        <f t="shared" si="86"/>
        <v>0</v>
      </c>
      <c r="F214" s="30">
        <f t="shared" si="86"/>
        <v>0</v>
      </c>
      <c r="H214" s="4"/>
    </row>
    <row r="215" spans="1:8" x14ac:dyDescent="0.25">
      <c r="A215" s="31">
        <v>34331</v>
      </c>
      <c r="B215" s="42" t="s">
        <v>93</v>
      </c>
      <c r="C215" s="33">
        <v>0</v>
      </c>
      <c r="D215" s="33">
        <v>0</v>
      </c>
      <c r="E215" s="33">
        <v>0</v>
      </c>
      <c r="F215" s="33">
        <v>0</v>
      </c>
      <c r="H215" s="4"/>
    </row>
    <row r="216" spans="1:8" x14ac:dyDescent="0.25">
      <c r="A216" s="31">
        <v>34332</v>
      </c>
      <c r="B216" s="42" t="s">
        <v>135</v>
      </c>
      <c r="C216" s="33">
        <v>0</v>
      </c>
      <c r="D216" s="33">
        <v>0</v>
      </c>
      <c r="E216" s="33">
        <v>0</v>
      </c>
      <c r="F216" s="33">
        <v>0</v>
      </c>
      <c r="H216" s="4"/>
    </row>
    <row r="217" spans="1:8" x14ac:dyDescent="0.25">
      <c r="A217" s="31">
        <v>34339</v>
      </c>
      <c r="B217" s="42" t="s">
        <v>95</v>
      </c>
      <c r="C217" s="33">
        <v>0</v>
      </c>
      <c r="D217" s="33">
        <v>0</v>
      </c>
      <c r="E217" s="33">
        <v>0</v>
      </c>
      <c r="F217" s="33">
        <v>0</v>
      </c>
      <c r="H217" s="4"/>
    </row>
    <row r="218" spans="1:8" x14ac:dyDescent="0.25">
      <c r="A218" s="46" t="s">
        <v>113</v>
      </c>
      <c r="B218" s="7" t="s">
        <v>118</v>
      </c>
      <c r="C218" s="21">
        <f t="shared" ref="C218:F219" si="87">C219</f>
        <v>24288</v>
      </c>
      <c r="D218" s="21">
        <f t="shared" si="87"/>
        <v>43389</v>
      </c>
      <c r="E218" s="21">
        <f t="shared" si="87"/>
        <v>43389</v>
      </c>
      <c r="F218" s="21">
        <f t="shared" si="87"/>
        <v>43389</v>
      </c>
      <c r="H218" s="4"/>
    </row>
    <row r="219" spans="1:8" x14ac:dyDescent="0.25">
      <c r="A219" s="22">
        <v>3</v>
      </c>
      <c r="B219" s="39" t="s">
        <v>10</v>
      </c>
      <c r="C219" s="24">
        <f t="shared" si="87"/>
        <v>24288</v>
      </c>
      <c r="D219" s="24">
        <f t="shared" si="87"/>
        <v>43389</v>
      </c>
      <c r="E219" s="24">
        <f t="shared" si="87"/>
        <v>43389</v>
      </c>
      <c r="F219" s="24">
        <f t="shared" si="87"/>
        <v>43389</v>
      </c>
      <c r="H219" s="4"/>
    </row>
    <row r="220" spans="1:8" x14ac:dyDescent="0.25">
      <c r="A220" s="25">
        <v>32</v>
      </c>
      <c r="B220" s="40" t="s">
        <v>11</v>
      </c>
      <c r="C220" s="27">
        <f t="shared" ref="C220:F220" si="88">C221+C229</f>
        <v>24288</v>
      </c>
      <c r="D220" s="27">
        <f t="shared" si="88"/>
        <v>43389</v>
      </c>
      <c r="E220" s="27">
        <f t="shared" si="88"/>
        <v>43389</v>
      </c>
      <c r="F220" s="27">
        <f t="shared" si="88"/>
        <v>43389</v>
      </c>
      <c r="H220" s="4"/>
    </row>
    <row r="221" spans="1:8" x14ac:dyDescent="0.25">
      <c r="A221" s="28">
        <v>322</v>
      </c>
      <c r="B221" s="41" t="s">
        <v>17</v>
      </c>
      <c r="C221" s="30">
        <f>SUM(C222:C228)</f>
        <v>22297</v>
      </c>
      <c r="D221" s="30">
        <f t="shared" ref="D221:F221" si="89">SUM(D222:D228)</f>
        <v>24389</v>
      </c>
      <c r="E221" s="30">
        <f t="shared" si="89"/>
        <v>24389</v>
      </c>
      <c r="F221" s="30">
        <f t="shared" si="89"/>
        <v>24389</v>
      </c>
      <c r="H221" s="4"/>
    </row>
    <row r="222" spans="1:8" x14ac:dyDescent="0.25">
      <c r="A222" s="58">
        <v>32211</v>
      </c>
      <c r="B222" s="47" t="s">
        <v>32</v>
      </c>
      <c r="C222" s="44">
        <v>265</v>
      </c>
      <c r="D222" s="44">
        <v>265</v>
      </c>
      <c r="E222" s="44">
        <v>265</v>
      </c>
      <c r="F222" s="44">
        <v>265</v>
      </c>
      <c r="H222" s="4"/>
    </row>
    <row r="223" spans="1:8" x14ac:dyDescent="0.25">
      <c r="A223" s="31">
        <v>32214</v>
      </c>
      <c r="B223" s="42" t="s">
        <v>34</v>
      </c>
      <c r="C223" s="33">
        <v>398</v>
      </c>
      <c r="D223" s="33">
        <v>398</v>
      </c>
      <c r="E223" s="33">
        <v>398</v>
      </c>
      <c r="F223" s="33">
        <v>398</v>
      </c>
      <c r="H223" s="4"/>
    </row>
    <row r="224" spans="1:8" x14ac:dyDescent="0.25">
      <c r="A224" s="31">
        <v>32216</v>
      </c>
      <c r="B224" s="42" t="s">
        <v>35</v>
      </c>
      <c r="C224" s="33">
        <v>664</v>
      </c>
      <c r="D224" s="33">
        <v>664</v>
      </c>
      <c r="E224" s="33">
        <v>664</v>
      </c>
      <c r="F224" s="33">
        <v>664</v>
      </c>
      <c r="H224" s="4"/>
    </row>
    <row r="225" spans="1:8" x14ac:dyDescent="0.25">
      <c r="A225" s="31">
        <v>32219</v>
      </c>
      <c r="B225" s="42" t="s">
        <v>36</v>
      </c>
      <c r="C225" s="33">
        <v>133</v>
      </c>
      <c r="D225" s="33">
        <v>133</v>
      </c>
      <c r="E225" s="33">
        <v>133</v>
      </c>
      <c r="F225" s="33">
        <v>133</v>
      </c>
      <c r="H225" s="4"/>
    </row>
    <row r="226" spans="1:8" x14ac:dyDescent="0.25">
      <c r="A226" s="31">
        <v>32224</v>
      </c>
      <c r="B226" s="42" t="s">
        <v>134</v>
      </c>
      <c r="C226" s="33">
        <v>19908</v>
      </c>
      <c r="D226" s="33">
        <v>22000</v>
      </c>
      <c r="E226" s="33">
        <v>22000</v>
      </c>
      <c r="F226" s="33">
        <v>22000</v>
      </c>
      <c r="H226" s="4"/>
    </row>
    <row r="227" spans="1:8" x14ac:dyDescent="0.25">
      <c r="A227" s="31">
        <v>32251</v>
      </c>
      <c r="B227" s="42" t="s">
        <v>42</v>
      </c>
      <c r="C227" s="33">
        <v>664</v>
      </c>
      <c r="D227" s="33">
        <v>664</v>
      </c>
      <c r="E227" s="33">
        <v>664</v>
      </c>
      <c r="F227" s="33">
        <v>664</v>
      </c>
      <c r="H227" s="4"/>
    </row>
    <row r="228" spans="1:8" x14ac:dyDescent="0.25">
      <c r="A228" s="31">
        <v>32271</v>
      </c>
      <c r="B228" s="42" t="s">
        <v>43</v>
      </c>
      <c r="C228" s="33">
        <v>265</v>
      </c>
      <c r="D228" s="33">
        <v>265</v>
      </c>
      <c r="E228" s="33">
        <v>265</v>
      </c>
      <c r="F228" s="33">
        <v>265</v>
      </c>
      <c r="H228" s="4"/>
    </row>
    <row r="229" spans="1:8" x14ac:dyDescent="0.25">
      <c r="A229" s="28">
        <v>323</v>
      </c>
      <c r="B229" s="41" t="s">
        <v>18</v>
      </c>
      <c r="C229" s="30">
        <f t="shared" ref="C229:F229" si="90">SUM(C230:C231)</f>
        <v>1991</v>
      </c>
      <c r="D229" s="30">
        <f t="shared" si="90"/>
        <v>19000</v>
      </c>
      <c r="E229" s="30">
        <f t="shared" si="90"/>
        <v>19000</v>
      </c>
      <c r="F229" s="30">
        <f t="shared" si="90"/>
        <v>19000</v>
      </c>
      <c r="H229" s="4"/>
    </row>
    <row r="230" spans="1:8" x14ac:dyDescent="0.25">
      <c r="A230" s="31">
        <v>32321</v>
      </c>
      <c r="B230" s="42" t="s">
        <v>47</v>
      </c>
      <c r="C230" s="44">
        <v>1991</v>
      </c>
      <c r="D230" s="44">
        <v>19000</v>
      </c>
      <c r="E230" s="44">
        <v>19000</v>
      </c>
      <c r="F230" s="44">
        <v>19000</v>
      </c>
      <c r="H230" s="4"/>
    </row>
    <row r="231" spans="1:8" x14ac:dyDescent="0.25">
      <c r="A231" s="31">
        <v>32322</v>
      </c>
      <c r="B231" s="42" t="s">
        <v>48</v>
      </c>
      <c r="C231" s="44">
        <v>0</v>
      </c>
      <c r="D231" s="44">
        <v>0</v>
      </c>
      <c r="E231" s="44">
        <v>0</v>
      </c>
      <c r="F231" s="44">
        <v>0</v>
      </c>
      <c r="H231" s="4"/>
    </row>
    <row r="232" spans="1:8" x14ac:dyDescent="0.25">
      <c r="A232" s="16" t="s">
        <v>120</v>
      </c>
      <c r="B232" s="38" t="s">
        <v>121</v>
      </c>
      <c r="C232" s="18">
        <f>C233+C238</f>
        <v>50998</v>
      </c>
      <c r="D232" s="18">
        <f t="shared" ref="D232:F232" si="91">D233+D238</f>
        <v>0</v>
      </c>
      <c r="E232" s="18">
        <f t="shared" si="91"/>
        <v>0</v>
      </c>
      <c r="F232" s="18">
        <f t="shared" si="91"/>
        <v>0</v>
      </c>
      <c r="H232" s="4"/>
    </row>
    <row r="233" spans="1:8" x14ac:dyDescent="0.25">
      <c r="A233" s="19" t="s">
        <v>98</v>
      </c>
      <c r="B233" s="7" t="s">
        <v>100</v>
      </c>
      <c r="C233" s="21">
        <f t="shared" ref="C233:F235" si="92">C234</f>
        <v>19808</v>
      </c>
      <c r="D233" s="21">
        <f t="shared" si="92"/>
        <v>0</v>
      </c>
      <c r="E233" s="21">
        <f t="shared" si="92"/>
        <v>0</v>
      </c>
      <c r="F233" s="21">
        <f t="shared" si="92"/>
        <v>0</v>
      </c>
      <c r="H233" s="4"/>
    </row>
    <row r="234" spans="1:8" x14ac:dyDescent="0.25">
      <c r="A234" s="22">
        <v>3</v>
      </c>
      <c r="B234" s="39" t="s">
        <v>10</v>
      </c>
      <c r="C234" s="24">
        <f t="shared" si="92"/>
        <v>19808</v>
      </c>
      <c r="D234" s="24">
        <f t="shared" si="92"/>
        <v>0</v>
      </c>
      <c r="E234" s="24">
        <f t="shared" si="92"/>
        <v>0</v>
      </c>
      <c r="F234" s="24">
        <f t="shared" si="92"/>
        <v>0</v>
      </c>
      <c r="H234" s="4"/>
    </row>
    <row r="235" spans="1:8" x14ac:dyDescent="0.25">
      <c r="A235" s="25">
        <v>32</v>
      </c>
      <c r="B235" s="40" t="s">
        <v>11</v>
      </c>
      <c r="C235" s="27">
        <f t="shared" si="92"/>
        <v>19808</v>
      </c>
      <c r="D235" s="27">
        <f t="shared" si="92"/>
        <v>0</v>
      </c>
      <c r="E235" s="27">
        <f t="shared" si="92"/>
        <v>0</v>
      </c>
      <c r="F235" s="27">
        <f t="shared" si="92"/>
        <v>0</v>
      </c>
      <c r="H235" s="4"/>
    </row>
    <row r="236" spans="1:8" x14ac:dyDescent="0.25">
      <c r="A236" s="28">
        <v>323</v>
      </c>
      <c r="B236" s="41" t="s">
        <v>18</v>
      </c>
      <c r="C236" s="30">
        <f t="shared" ref="C236:F236" si="93">SUM(C237)</f>
        <v>19808</v>
      </c>
      <c r="D236" s="30">
        <f t="shared" si="93"/>
        <v>0</v>
      </c>
      <c r="E236" s="30">
        <f t="shared" si="93"/>
        <v>0</v>
      </c>
      <c r="F236" s="30">
        <f t="shared" si="93"/>
        <v>0</v>
      </c>
      <c r="H236" s="4"/>
    </row>
    <row r="237" spans="1:8" x14ac:dyDescent="0.25">
      <c r="A237" s="31">
        <v>32321</v>
      </c>
      <c r="B237" s="42" t="s">
        <v>47</v>
      </c>
      <c r="C237" s="33">
        <v>19808</v>
      </c>
      <c r="D237" s="33">
        <v>0</v>
      </c>
      <c r="E237" s="33">
        <v>0</v>
      </c>
      <c r="F237" s="44">
        <v>0</v>
      </c>
      <c r="H237" s="4"/>
    </row>
    <row r="238" spans="1:8" x14ac:dyDescent="0.25">
      <c r="A238" s="19" t="s">
        <v>271</v>
      </c>
      <c r="B238" s="7" t="s">
        <v>273</v>
      </c>
      <c r="C238" s="21">
        <f t="shared" ref="C238:F240" si="94">C239</f>
        <v>31190</v>
      </c>
      <c r="D238" s="21">
        <f t="shared" si="94"/>
        <v>0</v>
      </c>
      <c r="E238" s="21">
        <f t="shared" si="94"/>
        <v>0</v>
      </c>
      <c r="F238" s="21">
        <f t="shared" si="94"/>
        <v>0</v>
      </c>
      <c r="H238" s="4"/>
    </row>
    <row r="239" spans="1:8" x14ac:dyDescent="0.25">
      <c r="A239" s="22">
        <v>3</v>
      </c>
      <c r="B239" s="39" t="s">
        <v>10</v>
      </c>
      <c r="C239" s="24">
        <f t="shared" si="94"/>
        <v>31190</v>
      </c>
      <c r="D239" s="24">
        <f t="shared" si="94"/>
        <v>0</v>
      </c>
      <c r="E239" s="24">
        <f t="shared" si="94"/>
        <v>0</v>
      </c>
      <c r="F239" s="24">
        <f t="shared" si="94"/>
        <v>0</v>
      </c>
      <c r="H239" s="4"/>
    </row>
    <row r="240" spans="1:8" x14ac:dyDescent="0.25">
      <c r="A240" s="25">
        <v>32</v>
      </c>
      <c r="B240" s="40" t="s">
        <v>11</v>
      </c>
      <c r="C240" s="27">
        <f t="shared" si="94"/>
        <v>31190</v>
      </c>
      <c r="D240" s="27">
        <f t="shared" si="94"/>
        <v>0</v>
      </c>
      <c r="E240" s="27">
        <f t="shared" si="94"/>
        <v>0</v>
      </c>
      <c r="F240" s="27">
        <f t="shared" si="94"/>
        <v>0</v>
      </c>
      <c r="H240" s="4"/>
    </row>
    <row r="241" spans="1:8" x14ac:dyDescent="0.25">
      <c r="A241" s="28">
        <v>323</v>
      </c>
      <c r="B241" s="41" t="s">
        <v>18</v>
      </c>
      <c r="C241" s="30">
        <f t="shared" ref="C241:F241" si="95">SUM(C242)</f>
        <v>31190</v>
      </c>
      <c r="D241" s="30">
        <f t="shared" si="95"/>
        <v>0</v>
      </c>
      <c r="E241" s="30">
        <f t="shared" si="95"/>
        <v>0</v>
      </c>
      <c r="F241" s="30">
        <f t="shared" si="95"/>
        <v>0</v>
      </c>
      <c r="H241" s="4"/>
    </row>
    <row r="242" spans="1:8" x14ac:dyDescent="0.25">
      <c r="A242" s="31">
        <v>32321</v>
      </c>
      <c r="B242" s="42" t="s">
        <v>47</v>
      </c>
      <c r="C242" s="33">
        <v>31190</v>
      </c>
      <c r="D242" s="33">
        <v>0</v>
      </c>
      <c r="E242" s="33">
        <v>0</v>
      </c>
      <c r="F242" s="44">
        <v>0</v>
      </c>
      <c r="H242" s="4"/>
    </row>
    <row r="243" spans="1:8" x14ac:dyDescent="0.25">
      <c r="A243" s="16" t="s">
        <v>122</v>
      </c>
      <c r="B243" s="38" t="s">
        <v>140</v>
      </c>
      <c r="C243" s="18">
        <f t="shared" ref="C243:F245" si="96">C244</f>
        <v>22500</v>
      </c>
      <c r="D243" s="18">
        <f t="shared" si="96"/>
        <v>27200</v>
      </c>
      <c r="E243" s="18">
        <f t="shared" si="96"/>
        <v>27200</v>
      </c>
      <c r="F243" s="18">
        <f t="shared" si="96"/>
        <v>27200</v>
      </c>
      <c r="H243" s="4"/>
    </row>
    <row r="244" spans="1:8" x14ac:dyDescent="0.25">
      <c r="A244" s="19" t="s">
        <v>98</v>
      </c>
      <c r="B244" s="7" t="s">
        <v>100</v>
      </c>
      <c r="C244" s="49">
        <f t="shared" si="96"/>
        <v>22500</v>
      </c>
      <c r="D244" s="49">
        <f t="shared" si="96"/>
        <v>27200</v>
      </c>
      <c r="E244" s="49">
        <f t="shared" si="96"/>
        <v>27200</v>
      </c>
      <c r="F244" s="49">
        <f t="shared" si="96"/>
        <v>27200</v>
      </c>
      <c r="H244" s="4"/>
    </row>
    <row r="245" spans="1:8" x14ac:dyDescent="0.25">
      <c r="A245" s="22">
        <v>3</v>
      </c>
      <c r="B245" s="39" t="s">
        <v>10</v>
      </c>
      <c r="C245" s="24">
        <f t="shared" si="96"/>
        <v>22500</v>
      </c>
      <c r="D245" s="24">
        <f t="shared" si="96"/>
        <v>27200</v>
      </c>
      <c r="E245" s="24">
        <f t="shared" si="96"/>
        <v>27200</v>
      </c>
      <c r="F245" s="24">
        <f t="shared" si="96"/>
        <v>27200</v>
      </c>
      <c r="H245" s="4"/>
    </row>
    <row r="246" spans="1:8" x14ac:dyDescent="0.25">
      <c r="A246" s="25">
        <v>31</v>
      </c>
      <c r="B246" s="40" t="s">
        <v>73</v>
      </c>
      <c r="C246" s="27">
        <f t="shared" ref="C246:F246" si="97">C247+C249+C252</f>
        <v>22500</v>
      </c>
      <c r="D246" s="27">
        <f t="shared" si="97"/>
        <v>27200</v>
      </c>
      <c r="E246" s="27">
        <f t="shared" si="97"/>
        <v>27200</v>
      </c>
      <c r="F246" s="27">
        <f t="shared" si="97"/>
        <v>27200</v>
      </c>
      <c r="H246" s="4"/>
    </row>
    <row r="247" spans="1:8" x14ac:dyDescent="0.25">
      <c r="A247" s="28">
        <v>311</v>
      </c>
      <c r="B247" s="41" t="s">
        <v>74</v>
      </c>
      <c r="C247" s="30">
        <f t="shared" ref="C247:F247" si="98">C248</f>
        <v>19000</v>
      </c>
      <c r="D247" s="30">
        <f t="shared" si="98"/>
        <v>23000</v>
      </c>
      <c r="E247" s="30">
        <f t="shared" si="98"/>
        <v>23000</v>
      </c>
      <c r="F247" s="30">
        <f t="shared" si="98"/>
        <v>23000</v>
      </c>
      <c r="H247" s="4"/>
    </row>
    <row r="248" spans="1:8" x14ac:dyDescent="0.25">
      <c r="A248" s="31">
        <v>31111</v>
      </c>
      <c r="B248" s="42" t="s">
        <v>75</v>
      </c>
      <c r="C248" s="33">
        <v>19000</v>
      </c>
      <c r="D248" s="33">
        <v>23000</v>
      </c>
      <c r="E248" s="33">
        <v>23000</v>
      </c>
      <c r="F248" s="44">
        <v>23000</v>
      </c>
      <c r="H248" s="4"/>
    </row>
    <row r="249" spans="1:8" x14ac:dyDescent="0.25">
      <c r="A249" s="28">
        <v>312</v>
      </c>
      <c r="B249" s="41" t="s">
        <v>77</v>
      </c>
      <c r="C249" s="30">
        <f t="shared" ref="C249:F249" si="99">SUM(C250:C251)</f>
        <v>0</v>
      </c>
      <c r="D249" s="30">
        <f t="shared" si="99"/>
        <v>0</v>
      </c>
      <c r="E249" s="30">
        <f t="shared" si="99"/>
        <v>0</v>
      </c>
      <c r="F249" s="30">
        <f t="shared" si="99"/>
        <v>0</v>
      </c>
      <c r="H249" s="4"/>
    </row>
    <row r="250" spans="1:8" x14ac:dyDescent="0.25">
      <c r="A250" s="31">
        <v>31212</v>
      </c>
      <c r="B250" s="42" t="s">
        <v>78</v>
      </c>
      <c r="C250" s="33">
        <v>0</v>
      </c>
      <c r="D250" s="33">
        <v>0</v>
      </c>
      <c r="E250" s="33">
        <v>0</v>
      </c>
      <c r="F250" s="33">
        <v>0</v>
      </c>
      <c r="H250" s="4"/>
    </row>
    <row r="251" spans="1:8" x14ac:dyDescent="0.25">
      <c r="A251" s="31">
        <v>31216</v>
      </c>
      <c r="B251" s="42" t="s">
        <v>82</v>
      </c>
      <c r="C251" s="33">
        <v>0</v>
      </c>
      <c r="D251" s="33">
        <v>0</v>
      </c>
      <c r="E251" s="33">
        <v>0</v>
      </c>
      <c r="F251" s="33">
        <v>0</v>
      </c>
      <c r="H251" s="4"/>
    </row>
    <row r="252" spans="1:8" x14ac:dyDescent="0.25">
      <c r="A252" s="28">
        <v>313</v>
      </c>
      <c r="B252" s="41" t="s">
        <v>141</v>
      </c>
      <c r="C252" s="30">
        <f t="shared" ref="C252:F252" si="100">C253</f>
        <v>3500</v>
      </c>
      <c r="D252" s="30">
        <f t="shared" si="100"/>
        <v>4200</v>
      </c>
      <c r="E252" s="30">
        <f t="shared" si="100"/>
        <v>4200</v>
      </c>
      <c r="F252" s="30">
        <f t="shared" si="100"/>
        <v>4200</v>
      </c>
      <c r="H252" s="4"/>
    </row>
    <row r="253" spans="1:8" x14ac:dyDescent="0.25">
      <c r="A253" s="31">
        <v>31321</v>
      </c>
      <c r="B253" s="42" t="s">
        <v>84</v>
      </c>
      <c r="C253" s="33">
        <v>3500</v>
      </c>
      <c r="D253" s="33">
        <v>4200</v>
      </c>
      <c r="E253" s="33">
        <v>4200</v>
      </c>
      <c r="F253" s="44">
        <v>4200</v>
      </c>
      <c r="H253" s="4"/>
    </row>
    <row r="254" spans="1:8" x14ac:dyDescent="0.25">
      <c r="A254" s="16" t="s">
        <v>123</v>
      </c>
      <c r="B254" s="38" t="s">
        <v>142</v>
      </c>
      <c r="C254" s="18">
        <f t="shared" ref="C254:F254" si="101">C255+C270</f>
        <v>89077</v>
      </c>
      <c r="D254" s="18">
        <f t="shared" si="101"/>
        <v>120200</v>
      </c>
      <c r="E254" s="18">
        <f t="shared" si="101"/>
        <v>121200</v>
      </c>
      <c r="F254" s="18">
        <f t="shared" si="101"/>
        <v>121200</v>
      </c>
      <c r="H254" s="4"/>
    </row>
    <row r="255" spans="1:8" x14ac:dyDescent="0.25">
      <c r="A255" s="19" t="s">
        <v>98</v>
      </c>
      <c r="B255" s="7" t="s">
        <v>3</v>
      </c>
      <c r="C255" s="21">
        <f t="shared" ref="C255:F255" si="102">C256</f>
        <v>48279</v>
      </c>
      <c r="D255" s="21">
        <f t="shared" si="102"/>
        <v>66600</v>
      </c>
      <c r="E255" s="21">
        <f t="shared" si="102"/>
        <v>66600</v>
      </c>
      <c r="F255" s="21">
        <f t="shared" si="102"/>
        <v>66600</v>
      </c>
      <c r="H255" s="4"/>
    </row>
    <row r="256" spans="1:8" x14ac:dyDescent="0.25">
      <c r="A256" s="22">
        <v>3</v>
      </c>
      <c r="B256" s="39" t="s">
        <v>10</v>
      </c>
      <c r="C256" s="24">
        <f t="shared" ref="C256:F256" si="103">C257+C267</f>
        <v>48279</v>
      </c>
      <c r="D256" s="24">
        <f t="shared" si="103"/>
        <v>66600</v>
      </c>
      <c r="E256" s="24">
        <f t="shared" si="103"/>
        <v>66600</v>
      </c>
      <c r="F256" s="24">
        <f t="shared" si="103"/>
        <v>66600</v>
      </c>
      <c r="H256" s="4"/>
    </row>
    <row r="257" spans="1:8" x14ac:dyDescent="0.25">
      <c r="A257" s="25">
        <v>31</v>
      </c>
      <c r="B257" s="40" t="s">
        <v>73</v>
      </c>
      <c r="C257" s="27">
        <f t="shared" ref="C257:F257" si="104">C258+C260+C265</f>
        <v>47084</v>
      </c>
      <c r="D257" s="27">
        <f t="shared" si="104"/>
        <v>63600</v>
      </c>
      <c r="E257" s="27">
        <f t="shared" si="104"/>
        <v>63600</v>
      </c>
      <c r="F257" s="27">
        <f t="shared" si="104"/>
        <v>63600</v>
      </c>
      <c r="H257" s="4"/>
    </row>
    <row r="258" spans="1:8" x14ac:dyDescent="0.25">
      <c r="A258" s="28">
        <v>311</v>
      </c>
      <c r="B258" s="41" t="s">
        <v>74</v>
      </c>
      <c r="C258" s="30">
        <f t="shared" ref="C258:F258" si="105">C259</f>
        <v>36101</v>
      </c>
      <c r="D258" s="30">
        <f t="shared" si="105"/>
        <v>46000</v>
      </c>
      <c r="E258" s="30">
        <f t="shared" si="105"/>
        <v>46000</v>
      </c>
      <c r="F258" s="30">
        <f t="shared" si="105"/>
        <v>46000</v>
      </c>
      <c r="H258" s="4"/>
    </row>
    <row r="259" spans="1:8" x14ac:dyDescent="0.25">
      <c r="A259" s="31">
        <v>31111</v>
      </c>
      <c r="B259" s="42" t="s">
        <v>75</v>
      </c>
      <c r="C259" s="33">
        <v>36101</v>
      </c>
      <c r="D259" s="33">
        <v>46000</v>
      </c>
      <c r="E259" s="33">
        <v>46000</v>
      </c>
      <c r="F259" s="33">
        <v>46000</v>
      </c>
      <c r="H259" s="4"/>
    </row>
    <row r="260" spans="1:8" x14ac:dyDescent="0.25">
      <c r="A260" s="28">
        <v>312</v>
      </c>
      <c r="B260" s="41" t="s">
        <v>77</v>
      </c>
      <c r="C260" s="30">
        <f>SUM(C261:C264)</f>
        <v>4745</v>
      </c>
      <c r="D260" s="30">
        <f t="shared" ref="D260:F260" si="106">SUM(D261:D264)</f>
        <v>10000</v>
      </c>
      <c r="E260" s="30">
        <f t="shared" si="106"/>
        <v>10000</v>
      </c>
      <c r="F260" s="30">
        <f t="shared" si="106"/>
        <v>10000</v>
      </c>
      <c r="H260" s="4"/>
    </row>
    <row r="261" spans="1:8" x14ac:dyDescent="0.25">
      <c r="A261" s="31">
        <v>31212</v>
      </c>
      <c r="B261" s="42" t="s">
        <v>78</v>
      </c>
      <c r="C261" s="33">
        <v>2389</v>
      </c>
      <c r="D261" s="33">
        <v>5600</v>
      </c>
      <c r="E261" s="33">
        <v>5600</v>
      </c>
      <c r="F261" s="33">
        <v>5600</v>
      </c>
      <c r="H261" s="4"/>
    </row>
    <row r="262" spans="1:8" x14ac:dyDescent="0.25">
      <c r="A262" s="31">
        <v>31213</v>
      </c>
      <c r="B262" s="42" t="s">
        <v>79</v>
      </c>
      <c r="C262" s="33">
        <v>929</v>
      </c>
      <c r="D262" s="33">
        <v>800</v>
      </c>
      <c r="E262" s="33">
        <v>800</v>
      </c>
      <c r="F262" s="33">
        <v>800</v>
      </c>
      <c r="H262" s="4"/>
    </row>
    <row r="263" spans="1:8" x14ac:dyDescent="0.25">
      <c r="A263" s="31">
        <v>31215</v>
      </c>
      <c r="B263" s="42" t="s">
        <v>81</v>
      </c>
      <c r="C263" s="33">
        <v>265</v>
      </c>
      <c r="D263" s="33">
        <v>0</v>
      </c>
      <c r="E263" s="33">
        <v>0</v>
      </c>
      <c r="F263" s="33">
        <v>0</v>
      </c>
      <c r="H263" s="4"/>
    </row>
    <row r="264" spans="1:8" x14ac:dyDescent="0.25">
      <c r="A264" s="31">
        <v>31216</v>
      </c>
      <c r="B264" s="42" t="s">
        <v>82</v>
      </c>
      <c r="C264" s="33">
        <v>1162</v>
      </c>
      <c r="D264" s="33">
        <v>3600</v>
      </c>
      <c r="E264" s="33">
        <v>3600</v>
      </c>
      <c r="F264" s="33">
        <v>3600</v>
      </c>
      <c r="H264" s="4"/>
    </row>
    <row r="265" spans="1:8" x14ac:dyDescent="0.25">
      <c r="A265" s="28">
        <v>313</v>
      </c>
      <c r="B265" s="41" t="s">
        <v>83</v>
      </c>
      <c r="C265" s="30">
        <f t="shared" ref="C265:F268" si="107">C266</f>
        <v>6238</v>
      </c>
      <c r="D265" s="30">
        <f t="shared" si="107"/>
        <v>7600</v>
      </c>
      <c r="E265" s="30">
        <f t="shared" si="107"/>
        <v>7600</v>
      </c>
      <c r="F265" s="30">
        <f t="shared" si="107"/>
        <v>7600</v>
      </c>
      <c r="H265" s="4"/>
    </row>
    <row r="266" spans="1:8" x14ac:dyDescent="0.25">
      <c r="A266" s="31">
        <v>31321</v>
      </c>
      <c r="B266" s="42" t="s">
        <v>84</v>
      </c>
      <c r="C266" s="33">
        <v>6238</v>
      </c>
      <c r="D266" s="33">
        <v>7600</v>
      </c>
      <c r="E266" s="33">
        <v>7600</v>
      </c>
      <c r="F266" s="33">
        <v>7600</v>
      </c>
      <c r="H266" s="4"/>
    </row>
    <row r="267" spans="1:8" x14ac:dyDescent="0.25">
      <c r="A267" s="127">
        <v>32</v>
      </c>
      <c r="B267" s="128" t="s">
        <v>11</v>
      </c>
      <c r="C267" s="73">
        <f t="shared" ref="C267:F267" si="108">C268</f>
        <v>1195</v>
      </c>
      <c r="D267" s="73">
        <f t="shared" si="108"/>
        <v>3000</v>
      </c>
      <c r="E267" s="73">
        <f t="shared" si="108"/>
        <v>3000</v>
      </c>
      <c r="F267" s="73">
        <f t="shared" si="108"/>
        <v>3000</v>
      </c>
      <c r="H267" s="4"/>
    </row>
    <row r="268" spans="1:8" x14ac:dyDescent="0.25">
      <c r="A268" s="28">
        <v>321</v>
      </c>
      <c r="B268" s="41" t="s">
        <v>16</v>
      </c>
      <c r="C268" s="30">
        <f t="shared" si="107"/>
        <v>1195</v>
      </c>
      <c r="D268" s="30">
        <f t="shared" si="107"/>
        <v>3000</v>
      </c>
      <c r="E268" s="30">
        <f t="shared" si="107"/>
        <v>3000</v>
      </c>
      <c r="F268" s="30">
        <f t="shared" si="107"/>
        <v>3000</v>
      </c>
      <c r="H268" s="4"/>
    </row>
    <row r="269" spans="1:8" x14ac:dyDescent="0.25">
      <c r="A269" s="31">
        <v>32121</v>
      </c>
      <c r="B269" s="42" t="s">
        <v>87</v>
      </c>
      <c r="C269" s="33">
        <v>1195</v>
      </c>
      <c r="D269" s="33">
        <v>3000</v>
      </c>
      <c r="E269" s="33">
        <v>3000</v>
      </c>
      <c r="F269" s="33">
        <v>3000</v>
      </c>
      <c r="H269" s="4"/>
    </row>
    <row r="270" spans="1:8" x14ac:dyDescent="0.25">
      <c r="A270" s="19" t="s">
        <v>124</v>
      </c>
      <c r="B270" s="7" t="s">
        <v>143</v>
      </c>
      <c r="C270" s="21">
        <f t="shared" ref="C270:F270" si="109">C273+C275+C280+C283</f>
        <v>40798</v>
      </c>
      <c r="D270" s="21">
        <f t="shared" si="109"/>
        <v>53600</v>
      </c>
      <c r="E270" s="21">
        <f t="shared" si="109"/>
        <v>54600</v>
      </c>
      <c r="F270" s="21">
        <f t="shared" si="109"/>
        <v>54600</v>
      </c>
      <c r="H270" s="4"/>
    </row>
    <row r="271" spans="1:8" x14ac:dyDescent="0.25">
      <c r="A271" s="22">
        <v>3</v>
      </c>
      <c r="B271" s="39" t="s">
        <v>10</v>
      </c>
      <c r="C271" s="24">
        <f t="shared" ref="C271:F271" si="110">C272+C282</f>
        <v>40798</v>
      </c>
      <c r="D271" s="24">
        <f t="shared" si="110"/>
        <v>53600</v>
      </c>
      <c r="E271" s="24">
        <f t="shared" si="110"/>
        <v>54600</v>
      </c>
      <c r="F271" s="24">
        <f t="shared" si="110"/>
        <v>54600</v>
      </c>
      <c r="H271" s="4"/>
    </row>
    <row r="272" spans="1:8" x14ac:dyDescent="0.25">
      <c r="A272" s="25">
        <v>31</v>
      </c>
      <c r="B272" s="40" t="s">
        <v>73</v>
      </c>
      <c r="C272" s="27">
        <f t="shared" ref="C272:F272" si="111">C273+C275+C280</f>
        <v>39033</v>
      </c>
      <c r="D272" s="27">
        <f t="shared" si="111"/>
        <v>53600</v>
      </c>
      <c r="E272" s="27">
        <f t="shared" si="111"/>
        <v>54600</v>
      </c>
      <c r="F272" s="27">
        <f t="shared" si="111"/>
        <v>54600</v>
      </c>
      <c r="H272" s="4"/>
    </row>
    <row r="273" spans="1:8" x14ac:dyDescent="0.25">
      <c r="A273" s="28">
        <v>311</v>
      </c>
      <c r="B273" s="41" t="s">
        <v>74</v>
      </c>
      <c r="C273" s="30">
        <f t="shared" ref="C273:F273" si="112">C274</f>
        <v>30544</v>
      </c>
      <c r="D273" s="30">
        <f t="shared" si="112"/>
        <v>46000</v>
      </c>
      <c r="E273" s="30">
        <f t="shared" si="112"/>
        <v>47000</v>
      </c>
      <c r="F273" s="30">
        <f t="shared" si="112"/>
        <v>47000</v>
      </c>
      <c r="H273" s="4"/>
    </row>
    <row r="274" spans="1:8" x14ac:dyDescent="0.25">
      <c r="A274" s="31">
        <v>31111</v>
      </c>
      <c r="B274" s="42" t="s">
        <v>75</v>
      </c>
      <c r="C274" s="33">
        <v>30544</v>
      </c>
      <c r="D274" s="33">
        <v>46000</v>
      </c>
      <c r="E274" s="33">
        <v>47000</v>
      </c>
      <c r="F274" s="33">
        <v>47000</v>
      </c>
      <c r="H274" s="4"/>
    </row>
    <row r="275" spans="1:8" x14ac:dyDescent="0.25">
      <c r="A275" s="28">
        <v>312</v>
      </c>
      <c r="B275" s="41" t="s">
        <v>77</v>
      </c>
      <c r="C275" s="30">
        <f t="shared" ref="C275:F275" si="113">SUM(C276:C279)</f>
        <v>4180</v>
      </c>
      <c r="D275" s="30">
        <f t="shared" si="113"/>
        <v>0</v>
      </c>
      <c r="E275" s="30">
        <f t="shared" si="113"/>
        <v>0</v>
      </c>
      <c r="F275" s="30">
        <f t="shared" si="113"/>
        <v>0</v>
      </c>
      <c r="H275" s="4"/>
    </row>
    <row r="276" spans="1:8" x14ac:dyDescent="0.25">
      <c r="A276" s="31">
        <v>31212</v>
      </c>
      <c r="B276" s="42" t="s">
        <v>78</v>
      </c>
      <c r="C276" s="33">
        <v>929</v>
      </c>
      <c r="D276" s="33">
        <v>0</v>
      </c>
      <c r="E276" s="33">
        <v>0</v>
      </c>
      <c r="F276" s="33">
        <v>0</v>
      </c>
      <c r="H276" s="4"/>
    </row>
    <row r="277" spans="1:8" x14ac:dyDescent="0.25">
      <c r="A277" s="31">
        <v>31213</v>
      </c>
      <c r="B277" s="42" t="s">
        <v>79</v>
      </c>
      <c r="C277" s="33">
        <v>796</v>
      </c>
      <c r="D277" s="33">
        <v>0</v>
      </c>
      <c r="E277" s="33">
        <v>0</v>
      </c>
      <c r="F277" s="33">
        <v>0</v>
      </c>
      <c r="H277" s="4"/>
    </row>
    <row r="278" spans="1:8" x14ac:dyDescent="0.25">
      <c r="A278" s="31">
        <v>31215</v>
      </c>
      <c r="B278" s="42" t="s">
        <v>81</v>
      </c>
      <c r="C278" s="33">
        <v>265</v>
      </c>
      <c r="D278" s="33">
        <v>0</v>
      </c>
      <c r="E278" s="33">
        <v>0</v>
      </c>
      <c r="F278" s="33">
        <v>0</v>
      </c>
      <c r="H278" s="4"/>
    </row>
    <row r="279" spans="1:8" x14ac:dyDescent="0.25">
      <c r="A279" s="31">
        <v>31216</v>
      </c>
      <c r="B279" s="42" t="s">
        <v>82</v>
      </c>
      <c r="C279" s="33">
        <v>2190</v>
      </c>
      <c r="D279" s="33">
        <v>0</v>
      </c>
      <c r="E279" s="33">
        <v>0</v>
      </c>
      <c r="F279" s="33">
        <v>0</v>
      </c>
      <c r="H279" s="4"/>
    </row>
    <row r="280" spans="1:8" x14ac:dyDescent="0.25">
      <c r="A280" s="28">
        <v>313</v>
      </c>
      <c r="B280" s="41" t="s">
        <v>83</v>
      </c>
      <c r="C280" s="30">
        <f t="shared" ref="C280:F280" si="114">C281</f>
        <v>4309</v>
      </c>
      <c r="D280" s="30">
        <f t="shared" si="114"/>
        <v>7600</v>
      </c>
      <c r="E280" s="30">
        <f t="shared" si="114"/>
        <v>7600</v>
      </c>
      <c r="F280" s="30">
        <f t="shared" si="114"/>
        <v>7600</v>
      </c>
      <c r="H280" s="4"/>
    </row>
    <row r="281" spans="1:8" x14ac:dyDescent="0.25">
      <c r="A281" s="31">
        <v>31321</v>
      </c>
      <c r="B281" s="42" t="s">
        <v>84</v>
      </c>
      <c r="C281" s="33">
        <v>4309</v>
      </c>
      <c r="D281" s="33">
        <v>7600</v>
      </c>
      <c r="E281" s="33">
        <v>7600</v>
      </c>
      <c r="F281" s="33">
        <v>7600</v>
      </c>
      <c r="H281" s="4"/>
    </row>
    <row r="282" spans="1:8" x14ac:dyDescent="0.25">
      <c r="A282" s="25">
        <v>32</v>
      </c>
      <c r="B282" s="40" t="s">
        <v>11</v>
      </c>
      <c r="C282" s="27">
        <f t="shared" ref="C282:F283" si="115">C283</f>
        <v>1765</v>
      </c>
      <c r="D282" s="27">
        <f t="shared" si="115"/>
        <v>0</v>
      </c>
      <c r="E282" s="27">
        <f t="shared" si="115"/>
        <v>0</v>
      </c>
      <c r="F282" s="27">
        <f t="shared" si="115"/>
        <v>0</v>
      </c>
      <c r="H282" s="4"/>
    </row>
    <row r="283" spans="1:8" x14ac:dyDescent="0.25">
      <c r="A283" s="28">
        <v>321</v>
      </c>
      <c r="B283" s="41" t="s">
        <v>16</v>
      </c>
      <c r="C283" s="30">
        <f t="shared" si="115"/>
        <v>1765</v>
      </c>
      <c r="D283" s="30">
        <f t="shared" si="115"/>
        <v>0</v>
      </c>
      <c r="E283" s="30">
        <f t="shared" si="115"/>
        <v>0</v>
      </c>
      <c r="F283" s="30">
        <f t="shared" si="115"/>
        <v>0</v>
      </c>
      <c r="H283" s="4"/>
    </row>
    <row r="284" spans="1:8" x14ac:dyDescent="0.25">
      <c r="A284" s="31">
        <v>32121</v>
      </c>
      <c r="B284" s="42" t="s">
        <v>87</v>
      </c>
      <c r="C284" s="33">
        <v>1765</v>
      </c>
      <c r="D284" s="33">
        <v>0</v>
      </c>
      <c r="E284" s="33">
        <v>0</v>
      </c>
      <c r="F284" s="33">
        <v>0</v>
      </c>
      <c r="H284" s="4"/>
    </row>
    <row r="285" spans="1:8" x14ac:dyDescent="0.25">
      <c r="A285" s="16" t="s">
        <v>125</v>
      </c>
      <c r="B285" s="38" t="s">
        <v>144</v>
      </c>
      <c r="C285" s="50">
        <f t="shared" ref="C285:F289" si="116">C286</f>
        <v>0</v>
      </c>
      <c r="D285" s="50">
        <f t="shared" si="116"/>
        <v>0</v>
      </c>
      <c r="E285" s="50">
        <f t="shared" si="116"/>
        <v>0</v>
      </c>
      <c r="F285" s="50">
        <f t="shared" si="116"/>
        <v>0</v>
      </c>
      <c r="H285" s="4"/>
    </row>
    <row r="286" spans="1:8" x14ac:dyDescent="0.25">
      <c r="A286" s="19" t="s">
        <v>98</v>
      </c>
      <c r="B286" s="7" t="s">
        <v>100</v>
      </c>
      <c r="C286" s="51">
        <f>C287</f>
        <v>0</v>
      </c>
      <c r="D286" s="51">
        <f t="shared" si="116"/>
        <v>0</v>
      </c>
      <c r="E286" s="51">
        <f t="shared" si="116"/>
        <v>0</v>
      </c>
      <c r="F286" s="51">
        <f t="shared" si="116"/>
        <v>0</v>
      </c>
      <c r="H286" s="4"/>
    </row>
    <row r="287" spans="1:8" x14ac:dyDescent="0.25">
      <c r="A287" s="22">
        <v>3</v>
      </c>
      <c r="B287" s="39" t="s">
        <v>10</v>
      </c>
      <c r="C287" s="52">
        <f t="shared" ref="C287:F288" si="117">C288</f>
        <v>0</v>
      </c>
      <c r="D287" s="52">
        <f t="shared" si="117"/>
        <v>0</v>
      </c>
      <c r="E287" s="52">
        <f t="shared" si="117"/>
        <v>0</v>
      </c>
      <c r="F287" s="52">
        <f t="shared" si="117"/>
        <v>0</v>
      </c>
      <c r="H287" s="4"/>
    </row>
    <row r="288" spans="1:8" x14ac:dyDescent="0.25">
      <c r="A288" s="25">
        <v>32</v>
      </c>
      <c r="B288" s="40" t="s">
        <v>11</v>
      </c>
      <c r="C288" s="53">
        <f t="shared" si="117"/>
        <v>0</v>
      </c>
      <c r="D288" s="53">
        <f t="shared" si="117"/>
        <v>0</v>
      </c>
      <c r="E288" s="53">
        <f t="shared" si="117"/>
        <v>0</v>
      </c>
      <c r="F288" s="53">
        <f t="shared" si="117"/>
        <v>0</v>
      </c>
      <c r="H288" s="4"/>
    </row>
    <row r="289" spans="1:8" x14ac:dyDescent="0.25">
      <c r="A289" s="28">
        <v>323</v>
      </c>
      <c r="B289" s="41" t="s">
        <v>18</v>
      </c>
      <c r="C289" s="45">
        <f t="shared" si="116"/>
        <v>0</v>
      </c>
      <c r="D289" s="45">
        <f t="shared" si="116"/>
        <v>0</v>
      </c>
      <c r="E289" s="45">
        <f t="shared" si="116"/>
        <v>0</v>
      </c>
      <c r="F289" s="45">
        <f t="shared" si="116"/>
        <v>0</v>
      </c>
      <c r="H289" s="4"/>
    </row>
    <row r="290" spans="1:8" x14ac:dyDescent="0.25">
      <c r="A290" s="31">
        <v>32391</v>
      </c>
      <c r="B290" s="42" t="s">
        <v>61</v>
      </c>
      <c r="C290" s="33">
        <v>0</v>
      </c>
      <c r="D290" s="33">
        <v>0</v>
      </c>
      <c r="E290" s="33">
        <v>0</v>
      </c>
      <c r="F290" s="44">
        <v>0</v>
      </c>
      <c r="H290" s="4"/>
    </row>
    <row r="291" spans="1:8" x14ac:dyDescent="0.25">
      <c r="A291" s="16" t="s">
        <v>126</v>
      </c>
      <c r="B291" s="38" t="s">
        <v>127</v>
      </c>
      <c r="C291" s="18">
        <f t="shared" ref="C291:F292" si="118">C292</f>
        <v>41808</v>
      </c>
      <c r="D291" s="18">
        <f t="shared" si="118"/>
        <v>37000</v>
      </c>
      <c r="E291" s="18">
        <f t="shared" si="118"/>
        <v>37000</v>
      </c>
      <c r="F291" s="18">
        <f t="shared" si="118"/>
        <v>37000</v>
      </c>
      <c r="H291" s="4"/>
    </row>
    <row r="292" spans="1:8" x14ac:dyDescent="0.25">
      <c r="A292" s="19" t="s">
        <v>113</v>
      </c>
      <c r="B292" s="7" t="s">
        <v>118</v>
      </c>
      <c r="C292" s="21">
        <f>C293</f>
        <v>41808</v>
      </c>
      <c r="D292" s="21">
        <f t="shared" si="118"/>
        <v>37000</v>
      </c>
      <c r="E292" s="21">
        <f t="shared" si="118"/>
        <v>37000</v>
      </c>
      <c r="F292" s="21">
        <f t="shared" si="118"/>
        <v>37000</v>
      </c>
      <c r="H292" s="4"/>
    </row>
    <row r="293" spans="1:8" x14ac:dyDescent="0.25">
      <c r="A293" s="22">
        <v>4</v>
      </c>
      <c r="B293" s="39" t="s">
        <v>108</v>
      </c>
      <c r="C293" s="24">
        <f t="shared" ref="C293:F295" si="119">C294</f>
        <v>41808</v>
      </c>
      <c r="D293" s="24">
        <f t="shared" si="119"/>
        <v>37000</v>
      </c>
      <c r="E293" s="24">
        <f t="shared" si="119"/>
        <v>37000</v>
      </c>
      <c r="F293" s="24">
        <f t="shared" si="119"/>
        <v>37000</v>
      </c>
      <c r="H293" s="4"/>
    </row>
    <row r="294" spans="1:8" x14ac:dyDescent="0.25">
      <c r="A294" s="25">
        <v>42</v>
      </c>
      <c r="B294" s="40" t="s">
        <v>109</v>
      </c>
      <c r="C294" s="54">
        <f t="shared" si="119"/>
        <v>41808</v>
      </c>
      <c r="D294" s="54">
        <f t="shared" si="119"/>
        <v>37000</v>
      </c>
      <c r="E294" s="54">
        <f t="shared" si="119"/>
        <v>37000</v>
      </c>
      <c r="F294" s="54">
        <f t="shared" si="119"/>
        <v>37000</v>
      </c>
      <c r="H294" s="4"/>
    </row>
    <row r="295" spans="1:8" x14ac:dyDescent="0.25">
      <c r="A295" s="28">
        <v>424</v>
      </c>
      <c r="B295" s="41" t="s">
        <v>145</v>
      </c>
      <c r="C295" s="30">
        <f t="shared" si="119"/>
        <v>41808</v>
      </c>
      <c r="D295" s="30">
        <f t="shared" si="119"/>
        <v>37000</v>
      </c>
      <c r="E295" s="30">
        <f t="shared" si="119"/>
        <v>37000</v>
      </c>
      <c r="F295" s="30">
        <f t="shared" si="119"/>
        <v>37000</v>
      </c>
      <c r="H295" s="4"/>
    </row>
    <row r="296" spans="1:8" x14ac:dyDescent="0.25">
      <c r="A296" s="31">
        <v>42411</v>
      </c>
      <c r="B296" s="42" t="s">
        <v>146</v>
      </c>
      <c r="C296" s="33">
        <v>41808</v>
      </c>
      <c r="D296" s="33">
        <v>37000</v>
      </c>
      <c r="E296" s="33">
        <v>37000</v>
      </c>
      <c r="F296" s="44">
        <v>37000</v>
      </c>
      <c r="H296" s="4"/>
    </row>
    <row r="297" spans="1:8" x14ac:dyDescent="0.25">
      <c r="A297" s="16" t="s">
        <v>276</v>
      </c>
      <c r="B297" s="38" t="s">
        <v>277</v>
      </c>
      <c r="C297" s="18">
        <f t="shared" ref="C297:F298" si="120">C298</f>
        <v>89442</v>
      </c>
      <c r="D297" s="18">
        <f t="shared" si="120"/>
        <v>89442</v>
      </c>
      <c r="E297" s="18">
        <f t="shared" si="120"/>
        <v>89442</v>
      </c>
      <c r="F297" s="18">
        <f t="shared" si="120"/>
        <v>89442</v>
      </c>
      <c r="H297" s="4"/>
    </row>
    <row r="298" spans="1:8" x14ac:dyDescent="0.25">
      <c r="A298" s="19" t="s">
        <v>113</v>
      </c>
      <c r="B298" s="7" t="s">
        <v>118</v>
      </c>
      <c r="C298" s="21">
        <f>C299</f>
        <v>89442</v>
      </c>
      <c r="D298" s="21">
        <f t="shared" si="120"/>
        <v>89442</v>
      </c>
      <c r="E298" s="21">
        <f t="shared" si="120"/>
        <v>89442</v>
      </c>
      <c r="F298" s="21">
        <f t="shared" si="120"/>
        <v>89442</v>
      </c>
      <c r="H298" s="4"/>
    </row>
    <row r="299" spans="1:8" x14ac:dyDescent="0.25">
      <c r="A299" s="22">
        <v>3</v>
      </c>
      <c r="B299" s="39" t="s">
        <v>10</v>
      </c>
      <c r="C299" s="24">
        <f t="shared" ref="C299:F301" si="121">C300</f>
        <v>89442</v>
      </c>
      <c r="D299" s="24">
        <f t="shared" si="121"/>
        <v>89442</v>
      </c>
      <c r="E299" s="24">
        <f t="shared" si="121"/>
        <v>89442</v>
      </c>
      <c r="F299" s="24">
        <f t="shared" si="121"/>
        <v>89442</v>
      </c>
      <c r="H299" s="4"/>
    </row>
    <row r="300" spans="1:8" x14ac:dyDescent="0.25">
      <c r="A300" s="25">
        <v>37</v>
      </c>
      <c r="B300" s="40" t="s">
        <v>133</v>
      </c>
      <c r="C300" s="54">
        <f t="shared" si="121"/>
        <v>89442</v>
      </c>
      <c r="D300" s="54">
        <f t="shared" si="121"/>
        <v>89442</v>
      </c>
      <c r="E300" s="54">
        <f t="shared" si="121"/>
        <v>89442</v>
      </c>
      <c r="F300" s="54">
        <f t="shared" si="121"/>
        <v>89442</v>
      </c>
      <c r="H300" s="4"/>
    </row>
    <row r="301" spans="1:8" x14ac:dyDescent="0.25">
      <c r="A301" s="28">
        <v>372</v>
      </c>
      <c r="B301" s="41" t="s">
        <v>105</v>
      </c>
      <c r="C301" s="30">
        <f t="shared" si="121"/>
        <v>89442</v>
      </c>
      <c r="D301" s="30">
        <f t="shared" si="121"/>
        <v>89442</v>
      </c>
      <c r="E301" s="30">
        <f t="shared" si="121"/>
        <v>89442</v>
      </c>
      <c r="F301" s="30">
        <f t="shared" si="121"/>
        <v>89442</v>
      </c>
      <c r="H301" s="4"/>
    </row>
    <row r="302" spans="1:8" x14ac:dyDescent="0.25">
      <c r="A302" s="31">
        <v>37224</v>
      </c>
      <c r="B302" s="42" t="s">
        <v>136</v>
      </c>
      <c r="C302" s="33">
        <v>89442</v>
      </c>
      <c r="D302" s="33">
        <v>89442</v>
      </c>
      <c r="E302" s="33">
        <v>89442</v>
      </c>
      <c r="F302" s="33">
        <v>89442</v>
      </c>
      <c r="H302" s="4"/>
    </row>
    <row r="303" spans="1:8" x14ac:dyDescent="0.25">
      <c r="A303" s="16" t="s">
        <v>129</v>
      </c>
      <c r="B303" s="38" t="s">
        <v>147</v>
      </c>
      <c r="C303" s="18">
        <f t="shared" ref="C303:F303" si="122">C304+C309</f>
        <v>4980</v>
      </c>
      <c r="D303" s="18">
        <f t="shared" si="122"/>
        <v>4980</v>
      </c>
      <c r="E303" s="18">
        <f t="shared" si="122"/>
        <v>4980</v>
      </c>
      <c r="F303" s="18">
        <f t="shared" si="122"/>
        <v>4980</v>
      </c>
      <c r="H303" s="4"/>
    </row>
    <row r="304" spans="1:8" x14ac:dyDescent="0.25">
      <c r="A304" s="19" t="s">
        <v>128</v>
      </c>
      <c r="B304" s="7" t="s">
        <v>148</v>
      </c>
      <c r="C304" s="21">
        <f t="shared" ref="C304:F307" si="123">C305</f>
        <v>600</v>
      </c>
      <c r="D304" s="21">
        <f t="shared" si="123"/>
        <v>600</v>
      </c>
      <c r="E304" s="21">
        <f t="shared" si="123"/>
        <v>600</v>
      </c>
      <c r="F304" s="21">
        <f t="shared" si="123"/>
        <v>600</v>
      </c>
      <c r="H304" s="4"/>
    </row>
    <row r="305" spans="1:8" x14ac:dyDescent="0.25">
      <c r="A305" s="22">
        <v>3</v>
      </c>
      <c r="B305" s="39" t="s">
        <v>10</v>
      </c>
      <c r="C305" s="24">
        <f t="shared" si="123"/>
        <v>600</v>
      </c>
      <c r="D305" s="24">
        <f t="shared" si="123"/>
        <v>600</v>
      </c>
      <c r="E305" s="24">
        <f t="shared" si="123"/>
        <v>600</v>
      </c>
      <c r="F305" s="24">
        <f t="shared" si="123"/>
        <v>600</v>
      </c>
      <c r="H305" s="4"/>
    </row>
    <row r="306" spans="1:8" x14ac:dyDescent="0.25">
      <c r="A306" s="25">
        <v>32</v>
      </c>
      <c r="B306" s="40" t="s">
        <v>11</v>
      </c>
      <c r="C306" s="27">
        <f t="shared" si="123"/>
        <v>600</v>
      </c>
      <c r="D306" s="27">
        <f t="shared" si="123"/>
        <v>600</v>
      </c>
      <c r="E306" s="27">
        <f t="shared" si="123"/>
        <v>600</v>
      </c>
      <c r="F306" s="27">
        <f t="shared" si="123"/>
        <v>600</v>
      </c>
      <c r="H306" s="4"/>
    </row>
    <row r="307" spans="1:8" x14ac:dyDescent="0.25">
      <c r="A307" s="28">
        <v>322</v>
      </c>
      <c r="B307" s="41" t="s">
        <v>17</v>
      </c>
      <c r="C307" s="30">
        <f t="shared" si="123"/>
        <v>600</v>
      </c>
      <c r="D307" s="30">
        <f t="shared" si="123"/>
        <v>600</v>
      </c>
      <c r="E307" s="30">
        <f t="shared" si="123"/>
        <v>600</v>
      </c>
      <c r="F307" s="30">
        <f t="shared" si="123"/>
        <v>600</v>
      </c>
      <c r="H307" s="4"/>
    </row>
    <row r="308" spans="1:8" x14ac:dyDescent="0.25">
      <c r="A308" s="31">
        <v>32224</v>
      </c>
      <c r="B308" s="42" t="s">
        <v>134</v>
      </c>
      <c r="C308" s="33">
        <v>600</v>
      </c>
      <c r="D308" s="33">
        <v>600</v>
      </c>
      <c r="E308" s="33">
        <v>600</v>
      </c>
      <c r="F308" s="44">
        <v>600</v>
      </c>
      <c r="H308" s="4"/>
    </row>
    <row r="309" spans="1:8" x14ac:dyDescent="0.25">
      <c r="A309" s="19" t="s">
        <v>124</v>
      </c>
      <c r="B309" s="7" t="s">
        <v>143</v>
      </c>
      <c r="C309" s="21">
        <f t="shared" ref="C309:F309" si="124">C312</f>
        <v>4380</v>
      </c>
      <c r="D309" s="21">
        <f t="shared" si="124"/>
        <v>4380</v>
      </c>
      <c r="E309" s="21">
        <f t="shared" si="124"/>
        <v>4380</v>
      </c>
      <c r="F309" s="21">
        <f t="shared" si="124"/>
        <v>4380</v>
      </c>
      <c r="H309" s="4"/>
    </row>
    <row r="310" spans="1:8" x14ac:dyDescent="0.25">
      <c r="A310" s="22">
        <v>3</v>
      </c>
      <c r="B310" s="39" t="s">
        <v>10</v>
      </c>
      <c r="C310" s="24">
        <f t="shared" ref="C310:F312" si="125">C311</f>
        <v>4380</v>
      </c>
      <c r="D310" s="24">
        <f t="shared" si="125"/>
        <v>4380</v>
      </c>
      <c r="E310" s="24">
        <f t="shared" si="125"/>
        <v>4380</v>
      </c>
      <c r="F310" s="24">
        <f t="shared" si="125"/>
        <v>4380</v>
      </c>
      <c r="H310" s="4"/>
    </row>
    <row r="311" spans="1:8" x14ac:dyDescent="0.25">
      <c r="A311" s="25">
        <v>37</v>
      </c>
      <c r="B311" s="40" t="s">
        <v>133</v>
      </c>
      <c r="C311" s="27">
        <f t="shared" si="125"/>
        <v>4380</v>
      </c>
      <c r="D311" s="27">
        <f t="shared" si="125"/>
        <v>4380</v>
      </c>
      <c r="E311" s="27">
        <f t="shared" si="125"/>
        <v>4380</v>
      </c>
      <c r="F311" s="27">
        <f t="shared" si="125"/>
        <v>4380</v>
      </c>
      <c r="H311" s="4"/>
    </row>
    <row r="312" spans="1:8" x14ac:dyDescent="0.25">
      <c r="A312" s="28">
        <v>372</v>
      </c>
      <c r="B312" s="41" t="s">
        <v>105</v>
      </c>
      <c r="C312" s="30">
        <f t="shared" si="125"/>
        <v>4380</v>
      </c>
      <c r="D312" s="30">
        <f t="shared" si="125"/>
        <v>4380</v>
      </c>
      <c r="E312" s="30">
        <f t="shared" si="125"/>
        <v>4380</v>
      </c>
      <c r="F312" s="30">
        <f t="shared" si="125"/>
        <v>4380</v>
      </c>
      <c r="H312" s="4"/>
    </row>
    <row r="313" spans="1:8" x14ac:dyDescent="0.25">
      <c r="A313" s="31">
        <v>37224</v>
      </c>
      <c r="B313" s="42" t="s">
        <v>136</v>
      </c>
      <c r="C313" s="33">
        <v>4380</v>
      </c>
      <c r="D313" s="33">
        <v>4380</v>
      </c>
      <c r="E313" s="33">
        <v>4380</v>
      </c>
      <c r="F313" s="44">
        <v>4380</v>
      </c>
      <c r="H313" s="4"/>
    </row>
    <row r="314" spans="1:8" x14ac:dyDescent="0.25">
      <c r="A314" s="13" t="s">
        <v>130</v>
      </c>
      <c r="B314" s="55" t="s">
        <v>149</v>
      </c>
      <c r="C314" s="15">
        <f t="shared" ref="C314:F317" si="126">C315</f>
        <v>26545</v>
      </c>
      <c r="D314" s="15">
        <f t="shared" si="126"/>
        <v>26545</v>
      </c>
      <c r="E314" s="15">
        <f t="shared" si="126"/>
        <v>26545</v>
      </c>
      <c r="F314" s="15">
        <f t="shared" si="126"/>
        <v>26545</v>
      </c>
      <c r="H314" s="4"/>
    </row>
    <row r="315" spans="1:8" x14ac:dyDescent="0.25">
      <c r="A315" s="16" t="s">
        <v>152</v>
      </c>
      <c r="B315" s="38" t="s">
        <v>131</v>
      </c>
      <c r="C315" s="18">
        <f t="shared" si="126"/>
        <v>26545</v>
      </c>
      <c r="D315" s="18">
        <f t="shared" si="126"/>
        <v>26545</v>
      </c>
      <c r="E315" s="18">
        <f t="shared" si="126"/>
        <v>26545</v>
      </c>
      <c r="F315" s="18">
        <f t="shared" si="126"/>
        <v>26545</v>
      </c>
      <c r="H315" s="4"/>
    </row>
    <row r="316" spans="1:8" x14ac:dyDescent="0.25">
      <c r="A316" s="19" t="s">
        <v>9</v>
      </c>
      <c r="B316" s="7" t="s">
        <v>150</v>
      </c>
      <c r="C316" s="21">
        <f t="shared" si="126"/>
        <v>26545</v>
      </c>
      <c r="D316" s="21">
        <f t="shared" si="126"/>
        <v>26545</v>
      </c>
      <c r="E316" s="21">
        <f t="shared" si="126"/>
        <v>26545</v>
      </c>
      <c r="F316" s="21">
        <f t="shared" si="126"/>
        <v>26545</v>
      </c>
      <c r="H316" s="4"/>
    </row>
    <row r="317" spans="1:8" x14ac:dyDescent="0.25">
      <c r="A317" s="22">
        <v>4</v>
      </c>
      <c r="B317" s="39" t="s">
        <v>108</v>
      </c>
      <c r="C317" s="56">
        <f t="shared" si="126"/>
        <v>26545</v>
      </c>
      <c r="D317" s="56">
        <f t="shared" si="126"/>
        <v>26545</v>
      </c>
      <c r="E317" s="56">
        <f t="shared" si="126"/>
        <v>26545</v>
      </c>
      <c r="F317" s="56">
        <f t="shared" si="126"/>
        <v>26545</v>
      </c>
      <c r="H317" s="4"/>
    </row>
    <row r="318" spans="1:8" x14ac:dyDescent="0.25">
      <c r="A318" s="25">
        <v>42</v>
      </c>
      <c r="B318" s="40" t="s">
        <v>109</v>
      </c>
      <c r="C318" s="27">
        <f t="shared" ref="C318:F318" si="127">C319+C324</f>
        <v>26545</v>
      </c>
      <c r="D318" s="27">
        <f t="shared" si="127"/>
        <v>26545</v>
      </c>
      <c r="E318" s="27">
        <f t="shared" si="127"/>
        <v>26545</v>
      </c>
      <c r="F318" s="27">
        <f t="shared" si="127"/>
        <v>26545</v>
      </c>
      <c r="H318" s="4"/>
    </row>
    <row r="319" spans="1:8" x14ac:dyDescent="0.25">
      <c r="A319" s="28">
        <v>422</v>
      </c>
      <c r="B319" s="41" t="s">
        <v>110</v>
      </c>
      <c r="C319" s="30">
        <f>SUM(C320:C323)</f>
        <v>26191</v>
      </c>
      <c r="D319" s="30">
        <f t="shared" ref="D319:F319" si="128">SUM(D320:D323)</f>
        <v>26191</v>
      </c>
      <c r="E319" s="30">
        <f t="shared" si="128"/>
        <v>26191</v>
      </c>
      <c r="F319" s="30">
        <f t="shared" si="128"/>
        <v>26191</v>
      </c>
      <c r="H319" s="4"/>
    </row>
    <row r="320" spans="1:8" x14ac:dyDescent="0.25">
      <c r="A320" s="31">
        <v>42211</v>
      </c>
      <c r="B320" s="42" t="s">
        <v>111</v>
      </c>
      <c r="C320" s="33">
        <v>3482</v>
      </c>
      <c r="D320" s="33">
        <v>3482</v>
      </c>
      <c r="E320" s="33">
        <v>3482</v>
      </c>
      <c r="F320" s="33">
        <v>3482</v>
      </c>
      <c r="H320" s="4"/>
    </row>
    <row r="321" spans="1:8" x14ac:dyDescent="0.25">
      <c r="A321" s="31">
        <v>42219</v>
      </c>
      <c r="B321" s="42" t="s">
        <v>117</v>
      </c>
      <c r="C321" s="33">
        <v>16409</v>
      </c>
      <c r="D321" s="33">
        <v>16409</v>
      </c>
      <c r="E321" s="33">
        <v>16409</v>
      </c>
      <c r="F321" s="33">
        <v>16409</v>
      </c>
      <c r="H321" s="4"/>
    </row>
    <row r="322" spans="1:8" x14ac:dyDescent="0.25">
      <c r="A322" s="31">
        <v>42231</v>
      </c>
      <c r="B322" s="42" t="s">
        <v>112</v>
      </c>
      <c r="C322" s="33">
        <v>5800</v>
      </c>
      <c r="D322" s="33">
        <v>5800</v>
      </c>
      <c r="E322" s="33">
        <v>5800</v>
      </c>
      <c r="F322" s="33">
        <v>5800</v>
      </c>
      <c r="H322" s="4"/>
    </row>
    <row r="323" spans="1:8" x14ac:dyDescent="0.25">
      <c r="A323" s="31">
        <v>42271</v>
      </c>
      <c r="B323" s="42" t="s">
        <v>275</v>
      </c>
      <c r="C323" s="33">
        <v>500</v>
      </c>
      <c r="D323" s="33">
        <v>500</v>
      </c>
      <c r="E323" s="33">
        <v>500</v>
      </c>
      <c r="F323" s="33">
        <v>500</v>
      </c>
      <c r="H323" s="4"/>
    </row>
    <row r="324" spans="1:8" x14ac:dyDescent="0.25">
      <c r="A324" s="28">
        <v>424</v>
      </c>
      <c r="B324" s="41" t="s">
        <v>145</v>
      </c>
      <c r="C324" s="30">
        <f t="shared" ref="C324:F324" si="129">C325</f>
        <v>354</v>
      </c>
      <c r="D324" s="30">
        <f t="shared" si="129"/>
        <v>354</v>
      </c>
      <c r="E324" s="30">
        <f t="shared" si="129"/>
        <v>354</v>
      </c>
      <c r="F324" s="30">
        <f t="shared" si="129"/>
        <v>354</v>
      </c>
      <c r="H324" s="4"/>
    </row>
    <row r="325" spans="1:8" x14ac:dyDescent="0.25">
      <c r="A325" s="31">
        <v>42411</v>
      </c>
      <c r="B325" s="42" t="s">
        <v>146</v>
      </c>
      <c r="C325" s="33">
        <v>354</v>
      </c>
      <c r="D325" s="33">
        <v>354</v>
      </c>
      <c r="E325" s="33">
        <v>354</v>
      </c>
      <c r="F325" s="33">
        <v>354</v>
      </c>
      <c r="H325" s="4"/>
    </row>
    <row r="326" spans="1:8" ht="26.25" x14ac:dyDescent="0.25">
      <c r="A326" s="13" t="s">
        <v>132</v>
      </c>
      <c r="B326" s="55" t="s">
        <v>151</v>
      </c>
      <c r="C326" s="15">
        <f t="shared" ref="C326:F326" si="130">C327</f>
        <v>11149</v>
      </c>
      <c r="D326" s="15">
        <f t="shared" si="130"/>
        <v>11149</v>
      </c>
      <c r="E326" s="15">
        <f t="shared" si="130"/>
        <v>11149</v>
      </c>
      <c r="F326" s="15">
        <f t="shared" si="130"/>
        <v>11149</v>
      </c>
      <c r="H326" s="4"/>
    </row>
    <row r="327" spans="1:8" x14ac:dyDescent="0.25">
      <c r="A327" s="16" t="s">
        <v>153</v>
      </c>
      <c r="B327" s="38" t="s">
        <v>131</v>
      </c>
      <c r="C327" s="18">
        <f t="shared" ref="C327:F327" si="131">C328+C334</f>
        <v>11149</v>
      </c>
      <c r="D327" s="18">
        <f t="shared" si="131"/>
        <v>11149</v>
      </c>
      <c r="E327" s="18">
        <f t="shared" si="131"/>
        <v>11149</v>
      </c>
      <c r="F327" s="18">
        <f t="shared" si="131"/>
        <v>11149</v>
      </c>
      <c r="H327" s="4"/>
    </row>
    <row r="328" spans="1:8" x14ac:dyDescent="0.25">
      <c r="A328" s="19" t="s">
        <v>99</v>
      </c>
      <c r="B328" s="7" t="s">
        <v>104</v>
      </c>
      <c r="C328" s="21">
        <f>C329</f>
        <v>1593</v>
      </c>
      <c r="D328" s="21">
        <f t="shared" ref="D328:F328" si="132">D329</f>
        <v>1593</v>
      </c>
      <c r="E328" s="21">
        <f t="shared" si="132"/>
        <v>1593</v>
      </c>
      <c r="F328" s="21">
        <f t="shared" si="132"/>
        <v>1593</v>
      </c>
      <c r="H328" s="4"/>
    </row>
    <row r="329" spans="1:8" x14ac:dyDescent="0.25">
      <c r="A329" s="22">
        <v>4</v>
      </c>
      <c r="B329" s="39" t="s">
        <v>108</v>
      </c>
      <c r="C329" s="24">
        <f t="shared" ref="C329:F330" si="133">C330</f>
        <v>1593</v>
      </c>
      <c r="D329" s="24">
        <f t="shared" si="133"/>
        <v>1593</v>
      </c>
      <c r="E329" s="24">
        <f t="shared" si="133"/>
        <v>1593</v>
      </c>
      <c r="F329" s="24">
        <f t="shared" si="133"/>
        <v>1593</v>
      </c>
      <c r="H329" s="4"/>
    </row>
    <row r="330" spans="1:8" x14ac:dyDescent="0.25">
      <c r="A330" s="25">
        <v>42</v>
      </c>
      <c r="B330" s="40" t="s">
        <v>109</v>
      </c>
      <c r="C330" s="27">
        <f t="shared" si="133"/>
        <v>1593</v>
      </c>
      <c r="D330" s="27">
        <f t="shared" si="133"/>
        <v>1593</v>
      </c>
      <c r="E330" s="27">
        <f t="shared" si="133"/>
        <v>1593</v>
      </c>
      <c r="F330" s="27">
        <f t="shared" si="133"/>
        <v>1593</v>
      </c>
      <c r="H330" s="4"/>
    </row>
    <row r="331" spans="1:8" x14ac:dyDescent="0.25">
      <c r="A331" s="28">
        <v>422</v>
      </c>
      <c r="B331" s="41" t="s">
        <v>110</v>
      </c>
      <c r="C331" s="30">
        <f t="shared" ref="C331:F331" si="134">SUM(C332:C333)</f>
        <v>1593</v>
      </c>
      <c r="D331" s="30">
        <f t="shared" si="134"/>
        <v>1593</v>
      </c>
      <c r="E331" s="30">
        <f t="shared" si="134"/>
        <v>1593</v>
      </c>
      <c r="F331" s="30">
        <f t="shared" si="134"/>
        <v>1593</v>
      </c>
      <c r="H331" s="4"/>
    </row>
    <row r="332" spans="1:8" x14ac:dyDescent="0.25">
      <c r="A332" s="31">
        <v>42222</v>
      </c>
      <c r="B332" s="42" t="s">
        <v>137</v>
      </c>
      <c r="C332" s="33">
        <v>0</v>
      </c>
      <c r="D332" s="33">
        <v>0</v>
      </c>
      <c r="E332" s="33">
        <v>0</v>
      </c>
      <c r="F332" s="33">
        <v>0</v>
      </c>
      <c r="H332" s="4"/>
    </row>
    <row r="333" spans="1:8" x14ac:dyDescent="0.25">
      <c r="A333" s="31">
        <v>42231</v>
      </c>
      <c r="B333" s="42" t="s">
        <v>112</v>
      </c>
      <c r="C333" s="33">
        <v>1593</v>
      </c>
      <c r="D333" s="33">
        <v>1593</v>
      </c>
      <c r="E333" s="33">
        <v>1593</v>
      </c>
      <c r="F333" s="33">
        <v>1593</v>
      </c>
      <c r="H333" s="4"/>
    </row>
    <row r="334" spans="1:8" x14ac:dyDescent="0.25">
      <c r="A334" s="19" t="s">
        <v>113</v>
      </c>
      <c r="B334" s="7" t="s">
        <v>118</v>
      </c>
      <c r="C334" s="21">
        <f t="shared" ref="C334:F334" si="135">C337</f>
        <v>9556</v>
      </c>
      <c r="D334" s="21">
        <f t="shared" si="135"/>
        <v>9556</v>
      </c>
      <c r="E334" s="21">
        <f t="shared" si="135"/>
        <v>9556</v>
      </c>
      <c r="F334" s="21">
        <f t="shared" si="135"/>
        <v>9556</v>
      </c>
      <c r="H334" s="4"/>
    </row>
    <row r="335" spans="1:8" x14ac:dyDescent="0.25">
      <c r="A335" s="22">
        <v>4</v>
      </c>
      <c r="B335" s="39" t="s">
        <v>108</v>
      </c>
      <c r="C335" s="24">
        <f t="shared" ref="C335:F336" si="136">C336</f>
        <v>9556</v>
      </c>
      <c r="D335" s="24">
        <f t="shared" si="136"/>
        <v>9556</v>
      </c>
      <c r="E335" s="24">
        <f t="shared" si="136"/>
        <v>9556</v>
      </c>
      <c r="F335" s="24">
        <f t="shared" si="136"/>
        <v>9556</v>
      </c>
      <c r="H335" s="4"/>
    </row>
    <row r="336" spans="1:8" x14ac:dyDescent="0.25">
      <c r="A336" s="25">
        <v>42</v>
      </c>
      <c r="B336" s="40" t="s">
        <v>109</v>
      </c>
      <c r="C336" s="73">
        <f t="shared" si="136"/>
        <v>9556</v>
      </c>
      <c r="D336" s="73">
        <f t="shared" si="136"/>
        <v>9556</v>
      </c>
      <c r="E336" s="73">
        <f t="shared" si="136"/>
        <v>9556</v>
      </c>
      <c r="F336" s="73">
        <f t="shared" si="136"/>
        <v>9556</v>
      </c>
    </row>
    <row r="337" spans="1:12" x14ac:dyDescent="0.25">
      <c r="A337" s="28">
        <v>422</v>
      </c>
      <c r="B337" s="41" t="s">
        <v>110</v>
      </c>
      <c r="C337" s="74">
        <f t="shared" ref="C337:F337" si="137">SUM(C338:C340)</f>
        <v>9556</v>
      </c>
      <c r="D337" s="74">
        <f t="shared" si="137"/>
        <v>9556</v>
      </c>
      <c r="E337" s="74">
        <f t="shared" si="137"/>
        <v>9556</v>
      </c>
      <c r="F337" s="74">
        <f t="shared" si="137"/>
        <v>9556</v>
      </c>
    </row>
    <row r="338" spans="1:12" x14ac:dyDescent="0.25">
      <c r="A338" s="57">
        <v>42211</v>
      </c>
      <c r="B338" s="42" t="s">
        <v>111</v>
      </c>
      <c r="C338" s="33">
        <v>2787</v>
      </c>
      <c r="D338" s="33">
        <v>2787</v>
      </c>
      <c r="E338" s="33">
        <v>2787</v>
      </c>
      <c r="F338" s="33">
        <v>2787</v>
      </c>
      <c r="H338" s="4"/>
      <c r="I338" s="4"/>
      <c r="J338" s="4"/>
      <c r="K338" s="4"/>
      <c r="L338" s="4"/>
    </row>
    <row r="339" spans="1:12" x14ac:dyDescent="0.25">
      <c r="A339" s="31">
        <v>42219</v>
      </c>
      <c r="B339" s="42" t="s">
        <v>117</v>
      </c>
      <c r="C339" s="33">
        <v>4645</v>
      </c>
      <c r="D339" s="33">
        <v>4645</v>
      </c>
      <c r="E339" s="33">
        <v>4645</v>
      </c>
      <c r="F339" s="33">
        <v>4645</v>
      </c>
      <c r="H339" s="4"/>
      <c r="I339" s="4"/>
      <c r="J339" s="4"/>
      <c r="K339" s="4"/>
      <c r="L339" s="4"/>
    </row>
    <row r="340" spans="1:12" x14ac:dyDescent="0.25">
      <c r="A340" s="31">
        <v>42231</v>
      </c>
      <c r="B340" s="42" t="s">
        <v>112</v>
      </c>
      <c r="C340" s="33">
        <v>2124</v>
      </c>
      <c r="D340" s="33">
        <v>2124</v>
      </c>
      <c r="E340" s="33">
        <v>2124</v>
      </c>
      <c r="F340" s="33">
        <v>2124</v>
      </c>
      <c r="H340" s="4"/>
      <c r="I340" s="4"/>
      <c r="J340" s="4"/>
      <c r="K340" s="4"/>
      <c r="L340" s="4"/>
    </row>
    <row r="341" spans="1:12" x14ac:dyDescent="0.25">
      <c r="A341" s="8"/>
      <c r="H341" s="4"/>
      <c r="I341" s="4"/>
      <c r="J341" s="4"/>
      <c r="K341" s="4"/>
      <c r="L341" s="4"/>
    </row>
    <row r="342" spans="1:12" x14ac:dyDescent="0.25">
      <c r="B342" t="s">
        <v>7</v>
      </c>
      <c r="E342" t="s">
        <v>8</v>
      </c>
    </row>
    <row r="343" spans="1:12" x14ac:dyDescent="0.25">
      <c r="B343" t="s">
        <v>5</v>
      </c>
      <c r="E343" t="s">
        <v>6</v>
      </c>
    </row>
  </sheetData>
  <pageMargins left="0.7" right="0.7" top="0.75" bottom="0.75" header="0.3" footer="0.3"/>
  <pageSetup paperSize="9" scale="59" fitToHeight="0" orientation="landscape" r:id="rId1"/>
  <ignoredErrors>
    <ignoredError sqref="C111:F111 C327:F327 C246 D246:F2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2"/>
  <sheetViews>
    <sheetView workbookViewId="0">
      <selection activeCell="I29" sqref="I29"/>
    </sheetView>
  </sheetViews>
  <sheetFormatPr defaultRowHeight="15" x14ac:dyDescent="0.25"/>
  <cols>
    <col min="1" max="1" width="19.85546875" style="96" customWidth="1"/>
    <col min="2" max="2" width="63.5703125" style="96" customWidth="1"/>
    <col min="3" max="4" width="14.7109375" style="96" customWidth="1"/>
    <col min="5" max="5" width="15.42578125" style="96" customWidth="1"/>
    <col min="6" max="6" width="14.7109375" style="96" customWidth="1"/>
    <col min="7" max="7" width="9.140625" style="96"/>
    <col min="8" max="8" width="8.28515625" style="96" customWidth="1"/>
    <col min="9" max="9" width="13.85546875" style="96" customWidth="1"/>
    <col min="10" max="10" width="11.7109375" style="96" customWidth="1"/>
    <col min="11" max="11" width="11.42578125" style="96" customWidth="1"/>
    <col min="12" max="12" width="12.85546875" style="96" customWidth="1"/>
    <col min="13" max="16384" width="9.140625" style="96"/>
  </cols>
  <sheetData>
    <row r="1" spans="1:12" ht="45" x14ac:dyDescent="0.25">
      <c r="A1" s="114" t="s">
        <v>22</v>
      </c>
      <c r="B1" s="114" t="s">
        <v>23</v>
      </c>
      <c r="C1" s="72" t="s">
        <v>263</v>
      </c>
      <c r="D1" s="72" t="s">
        <v>264</v>
      </c>
      <c r="E1" s="72" t="s">
        <v>265</v>
      </c>
      <c r="F1" s="72" t="s">
        <v>266</v>
      </c>
      <c r="I1" s="131" t="s">
        <v>204</v>
      </c>
      <c r="J1" s="131" t="s">
        <v>203</v>
      </c>
      <c r="K1" s="131" t="s">
        <v>202</v>
      </c>
      <c r="L1" s="131" t="s">
        <v>201</v>
      </c>
    </row>
    <row r="2" spans="1:12" x14ac:dyDescent="0.25">
      <c r="A2" s="63"/>
      <c r="B2" s="97" t="s">
        <v>155</v>
      </c>
      <c r="C2" s="62">
        <f>C3+C22+C119+C126</f>
        <v>1995947</v>
      </c>
      <c r="D2" s="62">
        <f t="shared" ref="D2:F2" si="0">D3+D22+D119+D126</f>
        <v>2332706</v>
      </c>
      <c r="E2" s="62">
        <f t="shared" si="0"/>
        <v>2332706</v>
      </c>
      <c r="F2" s="62">
        <f t="shared" si="0"/>
        <v>2332706</v>
      </c>
      <c r="H2" s="126" t="s">
        <v>193</v>
      </c>
      <c r="I2" s="129">
        <f>C57+C73+C80+C91+C133+C24+C68</f>
        <v>234009</v>
      </c>
      <c r="J2" s="129">
        <f t="shared" ref="J2:L2" si="1">D57+D73+D80+D91+D133+D24+D68</f>
        <v>278648</v>
      </c>
      <c r="K2" s="129">
        <f t="shared" si="1"/>
        <v>278648</v>
      </c>
      <c r="L2" s="129">
        <f t="shared" si="1"/>
        <v>278648</v>
      </c>
    </row>
    <row r="3" spans="1:12" x14ac:dyDescent="0.25">
      <c r="A3" s="109" t="s">
        <v>15</v>
      </c>
      <c r="B3" s="113" t="s">
        <v>14</v>
      </c>
      <c r="C3" s="111">
        <f>C4+C10+C16</f>
        <v>1496191</v>
      </c>
      <c r="D3" s="111">
        <f t="shared" ref="D3:F3" si="2">D4+D10+D16</f>
        <v>1775470</v>
      </c>
      <c r="E3" s="111">
        <f t="shared" si="2"/>
        <v>1775470</v>
      </c>
      <c r="F3" s="111">
        <f t="shared" si="2"/>
        <v>1775470</v>
      </c>
      <c r="H3" s="126" t="s">
        <v>194</v>
      </c>
      <c r="I3" s="129">
        <f>C29+C128</f>
        <v>2655</v>
      </c>
      <c r="J3" s="129">
        <f>D29+D128</f>
        <v>2693</v>
      </c>
      <c r="K3" s="129">
        <f>E29+E128</f>
        <v>2693</v>
      </c>
      <c r="L3" s="129">
        <f>F29+F128</f>
        <v>2693</v>
      </c>
    </row>
    <row r="4" spans="1:12" x14ac:dyDescent="0.25">
      <c r="A4" s="103" t="s">
        <v>69</v>
      </c>
      <c r="B4" s="104" t="s">
        <v>13</v>
      </c>
      <c r="C4" s="105">
        <f>C5</f>
        <v>145670</v>
      </c>
      <c r="D4" s="105">
        <f t="shared" ref="D4:F4" si="3">D5</f>
        <v>145670</v>
      </c>
      <c r="E4" s="105">
        <f t="shared" si="3"/>
        <v>145670</v>
      </c>
      <c r="F4" s="105">
        <f t="shared" si="3"/>
        <v>145670</v>
      </c>
      <c r="H4" s="126" t="s">
        <v>195</v>
      </c>
      <c r="I4" s="129">
        <f>C34</f>
        <v>7351</v>
      </c>
      <c r="J4" s="129">
        <f>D34</f>
        <v>0</v>
      </c>
      <c r="K4" s="129">
        <f>E34</f>
        <v>0</v>
      </c>
      <c r="L4" s="129">
        <f>F34</f>
        <v>0</v>
      </c>
    </row>
    <row r="5" spans="1:12" x14ac:dyDescent="0.25">
      <c r="A5" s="99" t="s">
        <v>9</v>
      </c>
      <c r="B5" s="100" t="s">
        <v>12</v>
      </c>
      <c r="C5" s="101">
        <f>C6</f>
        <v>145670</v>
      </c>
      <c r="D5" s="101">
        <f t="shared" ref="D5:F7" si="4">D6</f>
        <v>145670</v>
      </c>
      <c r="E5" s="101">
        <f t="shared" si="4"/>
        <v>145670</v>
      </c>
      <c r="F5" s="101">
        <f t="shared" si="4"/>
        <v>145670</v>
      </c>
      <c r="H5" s="126" t="s">
        <v>196</v>
      </c>
      <c r="I5" s="129">
        <f>C5+C121+C11</f>
        <v>172215</v>
      </c>
      <c r="J5" s="129">
        <f>D5+D121</f>
        <v>172215</v>
      </c>
      <c r="K5" s="129">
        <f>E5+E121</f>
        <v>172215</v>
      </c>
      <c r="L5" s="129">
        <f>F5+F121</f>
        <v>172215</v>
      </c>
    </row>
    <row r="6" spans="1:12" x14ac:dyDescent="0.25">
      <c r="A6" s="93">
        <v>6</v>
      </c>
      <c r="B6" s="91" t="s">
        <v>161</v>
      </c>
      <c r="C6" s="92">
        <f>C7</f>
        <v>145670</v>
      </c>
      <c r="D6" s="92">
        <f t="shared" si="4"/>
        <v>145670</v>
      </c>
      <c r="E6" s="92">
        <f t="shared" si="4"/>
        <v>145670</v>
      </c>
      <c r="F6" s="92">
        <f t="shared" si="4"/>
        <v>145670</v>
      </c>
      <c r="H6" s="126" t="s">
        <v>199</v>
      </c>
      <c r="I6" s="129">
        <f>C109</f>
        <v>600</v>
      </c>
      <c r="J6" s="129">
        <f>D109</f>
        <v>600</v>
      </c>
      <c r="K6" s="129">
        <f>E109</f>
        <v>600</v>
      </c>
      <c r="L6" s="129">
        <f>F109</f>
        <v>600</v>
      </c>
    </row>
    <row r="7" spans="1:12" x14ac:dyDescent="0.25">
      <c r="A7" s="63">
        <v>67</v>
      </c>
      <c r="B7" s="61" t="s">
        <v>162</v>
      </c>
      <c r="C7" s="64">
        <f>C8</f>
        <v>145670</v>
      </c>
      <c r="D7" s="64">
        <f t="shared" si="4"/>
        <v>145670</v>
      </c>
      <c r="E7" s="64">
        <f t="shared" si="4"/>
        <v>145670</v>
      </c>
      <c r="F7" s="64">
        <f t="shared" si="4"/>
        <v>145670</v>
      </c>
      <c r="H7" s="126" t="s">
        <v>200</v>
      </c>
      <c r="I7" s="129">
        <f>C85+C114</f>
        <v>45178</v>
      </c>
      <c r="J7" s="129">
        <f>D85+D114</f>
        <v>52680</v>
      </c>
      <c r="K7" s="129">
        <f>E85+E114</f>
        <v>52680</v>
      </c>
      <c r="L7" s="129">
        <f>F85+F114</f>
        <v>52680</v>
      </c>
    </row>
    <row r="8" spans="1:12" x14ac:dyDescent="0.25">
      <c r="A8" s="63">
        <v>671</v>
      </c>
      <c r="B8" s="88" t="s">
        <v>163</v>
      </c>
      <c r="C8" s="98">
        <f t="shared" ref="C8:F8" si="5">C9</f>
        <v>145670</v>
      </c>
      <c r="D8" s="98">
        <f t="shared" si="5"/>
        <v>145670</v>
      </c>
      <c r="E8" s="98">
        <f t="shared" si="5"/>
        <v>145670</v>
      </c>
      <c r="F8" s="98">
        <f t="shared" si="5"/>
        <v>145670</v>
      </c>
      <c r="H8" s="126" t="s">
        <v>197</v>
      </c>
      <c r="I8" s="129">
        <f>C17</f>
        <v>1350521</v>
      </c>
      <c r="J8" s="129">
        <f>D17</f>
        <v>1629800</v>
      </c>
      <c r="K8" s="129">
        <f>E17</f>
        <v>1629800</v>
      </c>
      <c r="L8" s="129">
        <f>F17</f>
        <v>1629800</v>
      </c>
    </row>
    <row r="9" spans="1:12" x14ac:dyDescent="0.25">
      <c r="A9" s="63">
        <v>67111</v>
      </c>
      <c r="B9" s="88" t="s">
        <v>164</v>
      </c>
      <c r="C9" s="64">
        <v>145670</v>
      </c>
      <c r="D9" s="64">
        <v>145670</v>
      </c>
      <c r="E9" s="64">
        <v>145670</v>
      </c>
      <c r="F9" s="64">
        <v>145670</v>
      </c>
      <c r="H9" s="126" t="s">
        <v>198</v>
      </c>
      <c r="I9" s="129">
        <f>C97+C138+C39+C62+C103</f>
        <v>183418</v>
      </c>
      <c r="J9" s="129">
        <f t="shared" ref="J9:L9" si="6">D97+D138+D39+D62+D103</f>
        <v>196070</v>
      </c>
      <c r="K9" s="129">
        <f t="shared" si="6"/>
        <v>196070</v>
      </c>
      <c r="L9" s="129">
        <f t="shared" si="6"/>
        <v>196070</v>
      </c>
    </row>
    <row r="10" spans="1:12" ht="26.25" x14ac:dyDescent="0.25">
      <c r="A10" s="103" t="s">
        <v>159</v>
      </c>
      <c r="B10" s="106" t="s">
        <v>158</v>
      </c>
      <c r="C10" s="105">
        <f t="shared" ref="C10:F14" si="7">C11</f>
        <v>0</v>
      </c>
      <c r="D10" s="105">
        <f t="shared" si="7"/>
        <v>0</v>
      </c>
      <c r="E10" s="105">
        <f t="shared" si="7"/>
        <v>0</v>
      </c>
      <c r="F10" s="105">
        <f t="shared" si="7"/>
        <v>0</v>
      </c>
      <c r="I10" s="130">
        <f>SUM(I2:I9)</f>
        <v>1995947</v>
      </c>
      <c r="J10" s="130">
        <f>SUM(J2:J9)</f>
        <v>2332706</v>
      </c>
      <c r="K10" s="130">
        <f>SUM(K2:K9)</f>
        <v>2332706</v>
      </c>
      <c r="L10" s="130">
        <f>SUM(L2:L9)</f>
        <v>2332706</v>
      </c>
    </row>
    <row r="11" spans="1:12" x14ac:dyDescent="0.25">
      <c r="A11" s="99" t="s">
        <v>9</v>
      </c>
      <c r="B11" s="100" t="s">
        <v>12</v>
      </c>
      <c r="C11" s="101">
        <f>C12</f>
        <v>0</v>
      </c>
      <c r="D11" s="101">
        <f t="shared" si="7"/>
        <v>0</v>
      </c>
      <c r="E11" s="101">
        <f t="shared" si="7"/>
        <v>0</v>
      </c>
      <c r="F11" s="101">
        <f t="shared" si="7"/>
        <v>0</v>
      </c>
    </row>
    <row r="12" spans="1:12" x14ac:dyDescent="0.25">
      <c r="A12" s="93">
        <v>6</v>
      </c>
      <c r="B12" s="91" t="s">
        <v>161</v>
      </c>
      <c r="C12" s="92">
        <f>C13</f>
        <v>0</v>
      </c>
      <c r="D12" s="92">
        <f t="shared" si="7"/>
        <v>0</v>
      </c>
      <c r="E12" s="92">
        <f t="shared" si="7"/>
        <v>0</v>
      </c>
      <c r="F12" s="92">
        <f t="shared" si="7"/>
        <v>0</v>
      </c>
    </row>
    <row r="13" spans="1:12" x14ac:dyDescent="0.25">
      <c r="A13" s="63">
        <v>67</v>
      </c>
      <c r="B13" s="89" t="s">
        <v>162</v>
      </c>
      <c r="C13" s="64">
        <f>C14</f>
        <v>0</v>
      </c>
      <c r="D13" s="64">
        <f t="shared" si="7"/>
        <v>0</v>
      </c>
      <c r="E13" s="64">
        <f t="shared" si="7"/>
        <v>0</v>
      </c>
      <c r="F13" s="64">
        <f t="shared" si="7"/>
        <v>0</v>
      </c>
    </row>
    <row r="14" spans="1:12" x14ac:dyDescent="0.25">
      <c r="A14" s="63">
        <v>671</v>
      </c>
      <c r="B14" s="88" t="s">
        <v>163</v>
      </c>
      <c r="C14" s="98">
        <f t="shared" si="7"/>
        <v>0</v>
      </c>
      <c r="D14" s="98">
        <f t="shared" si="7"/>
        <v>0</v>
      </c>
      <c r="E14" s="98">
        <f t="shared" si="7"/>
        <v>0</v>
      </c>
      <c r="F14" s="98">
        <f t="shared" si="7"/>
        <v>0</v>
      </c>
    </row>
    <row r="15" spans="1:12" x14ac:dyDescent="0.25">
      <c r="A15" s="63">
        <v>67111</v>
      </c>
      <c r="B15" s="88" t="s">
        <v>164</v>
      </c>
      <c r="C15" s="64">
        <v>0</v>
      </c>
      <c r="D15" s="64">
        <v>0</v>
      </c>
      <c r="E15" s="64">
        <v>0</v>
      </c>
      <c r="F15" s="64">
        <v>0</v>
      </c>
    </row>
    <row r="16" spans="1:12" x14ac:dyDescent="0.25">
      <c r="A16" s="103" t="s">
        <v>160</v>
      </c>
      <c r="B16" s="103" t="s">
        <v>71</v>
      </c>
      <c r="C16" s="105">
        <f t="shared" ref="C16:F20" si="8">C17</f>
        <v>1350521</v>
      </c>
      <c r="D16" s="105">
        <f t="shared" si="8"/>
        <v>1629800</v>
      </c>
      <c r="E16" s="105">
        <f t="shared" si="8"/>
        <v>1629800</v>
      </c>
      <c r="F16" s="105">
        <f t="shared" si="8"/>
        <v>1629800</v>
      </c>
    </row>
    <row r="17" spans="1:6" x14ac:dyDescent="0.25">
      <c r="A17" s="99" t="s">
        <v>26</v>
      </c>
      <c r="B17" s="99" t="s">
        <v>165</v>
      </c>
      <c r="C17" s="101">
        <f>C18</f>
        <v>1350521</v>
      </c>
      <c r="D17" s="101">
        <f t="shared" si="8"/>
        <v>1629800</v>
      </c>
      <c r="E17" s="101">
        <f t="shared" si="8"/>
        <v>1629800</v>
      </c>
      <c r="F17" s="101">
        <f t="shared" si="8"/>
        <v>1629800</v>
      </c>
    </row>
    <row r="18" spans="1:6" x14ac:dyDescent="0.25">
      <c r="A18" s="93">
        <v>6</v>
      </c>
      <c r="B18" s="91" t="s">
        <v>161</v>
      </c>
      <c r="C18" s="92">
        <f>C19</f>
        <v>1350521</v>
      </c>
      <c r="D18" s="92">
        <f t="shared" si="8"/>
        <v>1629800</v>
      </c>
      <c r="E18" s="92">
        <f t="shared" si="8"/>
        <v>1629800</v>
      </c>
      <c r="F18" s="92">
        <f t="shared" si="8"/>
        <v>1629800</v>
      </c>
    </row>
    <row r="19" spans="1:6" x14ac:dyDescent="0.25">
      <c r="A19" s="63">
        <v>63</v>
      </c>
      <c r="B19" s="61" t="s">
        <v>166</v>
      </c>
      <c r="C19" s="64">
        <f>C20</f>
        <v>1350521</v>
      </c>
      <c r="D19" s="64">
        <f t="shared" si="8"/>
        <v>1629800</v>
      </c>
      <c r="E19" s="64">
        <f t="shared" si="8"/>
        <v>1629800</v>
      </c>
      <c r="F19" s="64">
        <f t="shared" si="8"/>
        <v>1629800</v>
      </c>
    </row>
    <row r="20" spans="1:6" x14ac:dyDescent="0.25">
      <c r="A20" s="63">
        <v>636</v>
      </c>
      <c r="B20" s="88" t="s">
        <v>167</v>
      </c>
      <c r="C20" s="98">
        <f t="shared" si="8"/>
        <v>1350521</v>
      </c>
      <c r="D20" s="98">
        <f t="shared" si="8"/>
        <v>1629800</v>
      </c>
      <c r="E20" s="98">
        <f t="shared" si="8"/>
        <v>1629800</v>
      </c>
      <c r="F20" s="98">
        <f t="shared" si="8"/>
        <v>1629800</v>
      </c>
    </row>
    <row r="21" spans="1:6" x14ac:dyDescent="0.25">
      <c r="A21" s="63">
        <v>63612</v>
      </c>
      <c r="B21" s="88" t="s">
        <v>168</v>
      </c>
      <c r="C21" s="64">
        <v>1350521</v>
      </c>
      <c r="D21" s="64">
        <v>1629800</v>
      </c>
      <c r="E21" s="64">
        <v>1629800</v>
      </c>
      <c r="F21" s="64">
        <v>1629800</v>
      </c>
    </row>
    <row r="22" spans="1:6" x14ac:dyDescent="0.25">
      <c r="A22" s="109" t="s">
        <v>96</v>
      </c>
      <c r="B22" s="112" t="s">
        <v>102</v>
      </c>
      <c r="C22" s="111">
        <f>C23+C56+C73+C79+C96+C108+C67+C102</f>
        <v>462062</v>
      </c>
      <c r="D22" s="111">
        <f t="shared" ref="D22:F22" si="9">D23+D56+D73+D79+D96+D108+D67+D102</f>
        <v>519542</v>
      </c>
      <c r="E22" s="111">
        <f t="shared" si="9"/>
        <v>519542</v>
      </c>
      <c r="F22" s="111">
        <f t="shared" si="9"/>
        <v>519542</v>
      </c>
    </row>
    <row r="23" spans="1:6" x14ac:dyDescent="0.25">
      <c r="A23" s="103" t="s">
        <v>97</v>
      </c>
      <c r="B23" s="103" t="s">
        <v>101</v>
      </c>
      <c r="C23" s="107">
        <f>C24+C29+C34+C39</f>
        <v>48940</v>
      </c>
      <c r="D23" s="107">
        <f t="shared" ref="D23:F23" si="10">D24+D29+D34+D39</f>
        <v>53283</v>
      </c>
      <c r="E23" s="107">
        <f t="shared" si="10"/>
        <v>53283</v>
      </c>
      <c r="F23" s="107">
        <f t="shared" si="10"/>
        <v>53283</v>
      </c>
    </row>
    <row r="24" spans="1:6" x14ac:dyDescent="0.25">
      <c r="A24" s="99" t="s">
        <v>98</v>
      </c>
      <c r="B24" s="99" t="s">
        <v>100</v>
      </c>
      <c r="C24" s="102">
        <f>C25</f>
        <v>22203</v>
      </c>
      <c r="D24" s="102">
        <f t="shared" ref="D24:F26" si="11">D25</f>
        <v>35500</v>
      </c>
      <c r="E24" s="102">
        <f t="shared" si="11"/>
        <v>35500</v>
      </c>
      <c r="F24" s="102">
        <f t="shared" si="11"/>
        <v>35500</v>
      </c>
    </row>
    <row r="25" spans="1:6" x14ac:dyDescent="0.25">
      <c r="A25" s="93">
        <v>6</v>
      </c>
      <c r="B25" s="91" t="s">
        <v>161</v>
      </c>
      <c r="C25" s="90">
        <f>C26</f>
        <v>22203</v>
      </c>
      <c r="D25" s="90">
        <f t="shared" si="11"/>
        <v>35500</v>
      </c>
      <c r="E25" s="90">
        <f t="shared" si="11"/>
        <v>35500</v>
      </c>
      <c r="F25" s="90">
        <f t="shared" si="11"/>
        <v>35500</v>
      </c>
    </row>
    <row r="26" spans="1:6" x14ac:dyDescent="0.25">
      <c r="A26" s="63">
        <v>67</v>
      </c>
      <c r="B26" s="61" t="s">
        <v>162</v>
      </c>
      <c r="C26" s="62">
        <f>C27</f>
        <v>22203</v>
      </c>
      <c r="D26" s="62">
        <f t="shared" si="11"/>
        <v>35500</v>
      </c>
      <c r="E26" s="62">
        <f t="shared" si="11"/>
        <v>35500</v>
      </c>
      <c r="F26" s="62">
        <f t="shared" si="11"/>
        <v>35500</v>
      </c>
    </row>
    <row r="27" spans="1:6" x14ac:dyDescent="0.25">
      <c r="A27" s="63">
        <v>671</v>
      </c>
      <c r="B27" s="88" t="s">
        <v>163</v>
      </c>
      <c r="C27" s="64">
        <f t="shared" ref="C27:F27" si="12">C28</f>
        <v>22203</v>
      </c>
      <c r="D27" s="64">
        <f t="shared" si="12"/>
        <v>35500</v>
      </c>
      <c r="E27" s="64">
        <f t="shared" si="12"/>
        <v>35500</v>
      </c>
      <c r="F27" s="64">
        <f t="shared" si="12"/>
        <v>35500</v>
      </c>
    </row>
    <row r="28" spans="1:6" x14ac:dyDescent="0.25">
      <c r="A28" s="63">
        <v>67111</v>
      </c>
      <c r="B28" s="88" t="s">
        <v>164</v>
      </c>
      <c r="C28" s="64">
        <v>22203</v>
      </c>
      <c r="D28" s="64">
        <v>35500</v>
      </c>
      <c r="E28" s="64">
        <v>35500</v>
      </c>
      <c r="F28" s="64">
        <v>35500</v>
      </c>
    </row>
    <row r="29" spans="1:6" x14ac:dyDescent="0.25">
      <c r="A29" s="99" t="s">
        <v>99</v>
      </c>
      <c r="B29" s="99" t="s">
        <v>104</v>
      </c>
      <c r="C29" s="102">
        <f>C30</f>
        <v>1062</v>
      </c>
      <c r="D29" s="102">
        <f t="shared" ref="D29:F29" si="13">D30</f>
        <v>1100</v>
      </c>
      <c r="E29" s="102">
        <f t="shared" si="13"/>
        <v>1100</v>
      </c>
      <c r="F29" s="102">
        <f t="shared" si="13"/>
        <v>1100</v>
      </c>
    </row>
    <row r="30" spans="1:6" x14ac:dyDescent="0.25">
      <c r="A30" s="93">
        <v>6</v>
      </c>
      <c r="B30" s="91" t="s">
        <v>161</v>
      </c>
      <c r="C30" s="90">
        <f>C31</f>
        <v>1062</v>
      </c>
      <c r="D30" s="90">
        <f t="shared" ref="D30:F32" si="14">D31</f>
        <v>1100</v>
      </c>
      <c r="E30" s="90">
        <f t="shared" si="14"/>
        <v>1100</v>
      </c>
      <c r="F30" s="90">
        <f t="shared" si="14"/>
        <v>1100</v>
      </c>
    </row>
    <row r="31" spans="1:6" ht="26.25" x14ac:dyDescent="0.25">
      <c r="A31" s="63">
        <v>66</v>
      </c>
      <c r="B31" s="94" t="s">
        <v>170</v>
      </c>
      <c r="C31" s="62">
        <f>C32</f>
        <v>1062</v>
      </c>
      <c r="D31" s="62">
        <f t="shared" si="14"/>
        <v>1100</v>
      </c>
      <c r="E31" s="62">
        <f t="shared" si="14"/>
        <v>1100</v>
      </c>
      <c r="F31" s="62">
        <f t="shared" si="14"/>
        <v>1100</v>
      </c>
    </row>
    <row r="32" spans="1:6" x14ac:dyDescent="0.25">
      <c r="A32" s="63">
        <v>661</v>
      </c>
      <c r="B32" s="88" t="s">
        <v>169</v>
      </c>
      <c r="C32" s="64">
        <f>C33</f>
        <v>1062</v>
      </c>
      <c r="D32" s="64">
        <f t="shared" si="14"/>
        <v>1100</v>
      </c>
      <c r="E32" s="64">
        <f t="shared" si="14"/>
        <v>1100</v>
      </c>
      <c r="F32" s="64">
        <f t="shared" si="14"/>
        <v>1100</v>
      </c>
    </row>
    <row r="33" spans="1:6" x14ac:dyDescent="0.25">
      <c r="A33" s="63">
        <v>66151</v>
      </c>
      <c r="B33" s="88" t="s">
        <v>171</v>
      </c>
      <c r="C33" s="64">
        <v>1062</v>
      </c>
      <c r="D33" s="64">
        <v>1100</v>
      </c>
      <c r="E33" s="64">
        <v>1100</v>
      </c>
      <c r="F33" s="64">
        <v>1100</v>
      </c>
    </row>
    <row r="34" spans="1:6" x14ac:dyDescent="0.25">
      <c r="A34" s="99" t="s">
        <v>103</v>
      </c>
      <c r="B34" s="99" t="s">
        <v>114</v>
      </c>
      <c r="C34" s="101">
        <f>C35</f>
        <v>7351</v>
      </c>
      <c r="D34" s="101">
        <f t="shared" ref="D34:F34" si="15">D35</f>
        <v>0</v>
      </c>
      <c r="E34" s="101">
        <f t="shared" si="15"/>
        <v>0</v>
      </c>
      <c r="F34" s="101">
        <f t="shared" si="15"/>
        <v>0</v>
      </c>
    </row>
    <row r="35" spans="1:6" x14ac:dyDescent="0.25">
      <c r="A35" s="93">
        <v>9</v>
      </c>
      <c r="B35" s="93" t="s">
        <v>172</v>
      </c>
      <c r="C35" s="92">
        <f>C36</f>
        <v>7351</v>
      </c>
      <c r="D35" s="92">
        <f t="shared" ref="D35:F36" si="16">D36</f>
        <v>0</v>
      </c>
      <c r="E35" s="92">
        <f t="shared" si="16"/>
        <v>0</v>
      </c>
      <c r="F35" s="92">
        <f t="shared" si="16"/>
        <v>0</v>
      </c>
    </row>
    <row r="36" spans="1:6" x14ac:dyDescent="0.25">
      <c r="A36" s="63">
        <v>92</v>
      </c>
      <c r="B36" s="63" t="s">
        <v>173</v>
      </c>
      <c r="C36" s="64">
        <f>C37</f>
        <v>7351</v>
      </c>
      <c r="D36" s="64">
        <f t="shared" si="16"/>
        <v>0</v>
      </c>
      <c r="E36" s="64">
        <f t="shared" si="16"/>
        <v>0</v>
      </c>
      <c r="F36" s="64">
        <f t="shared" si="16"/>
        <v>0</v>
      </c>
    </row>
    <row r="37" spans="1:6" x14ac:dyDescent="0.25">
      <c r="A37" s="63">
        <v>922</v>
      </c>
      <c r="B37" s="88" t="s">
        <v>174</v>
      </c>
      <c r="C37" s="64">
        <f t="shared" ref="C37:F37" si="17">C38</f>
        <v>7351</v>
      </c>
      <c r="D37" s="64">
        <f t="shared" si="17"/>
        <v>0</v>
      </c>
      <c r="E37" s="64">
        <f t="shared" si="17"/>
        <v>0</v>
      </c>
      <c r="F37" s="64">
        <f t="shared" si="17"/>
        <v>0</v>
      </c>
    </row>
    <row r="38" spans="1:6" x14ac:dyDescent="0.25">
      <c r="A38" s="63">
        <v>92211</v>
      </c>
      <c r="B38" s="88" t="s">
        <v>175</v>
      </c>
      <c r="C38" s="64">
        <v>7351</v>
      </c>
      <c r="D38" s="64">
        <v>0</v>
      </c>
      <c r="E38" s="64">
        <v>0</v>
      </c>
      <c r="F38" s="64">
        <v>0</v>
      </c>
    </row>
    <row r="39" spans="1:6" x14ac:dyDescent="0.25">
      <c r="A39" s="99" t="s">
        <v>113</v>
      </c>
      <c r="B39" s="99" t="s">
        <v>118</v>
      </c>
      <c r="C39" s="101">
        <f>C40</f>
        <v>18324</v>
      </c>
      <c r="D39" s="101">
        <f t="shared" ref="D39:F39" si="18">D40</f>
        <v>16683</v>
      </c>
      <c r="E39" s="101">
        <f t="shared" si="18"/>
        <v>16683</v>
      </c>
      <c r="F39" s="101">
        <f t="shared" si="18"/>
        <v>16683</v>
      </c>
    </row>
    <row r="40" spans="1:6" x14ac:dyDescent="0.25">
      <c r="A40" s="93">
        <v>6</v>
      </c>
      <c r="B40" s="91" t="s">
        <v>161</v>
      </c>
      <c r="C40" s="92">
        <f>C41+C49+C52</f>
        <v>18324</v>
      </c>
      <c r="D40" s="92">
        <f t="shared" ref="D40:F40" si="19">D41+D49+D52</f>
        <v>16683</v>
      </c>
      <c r="E40" s="92">
        <f t="shared" si="19"/>
        <v>16683</v>
      </c>
      <c r="F40" s="92">
        <f t="shared" si="19"/>
        <v>16683</v>
      </c>
    </row>
    <row r="41" spans="1:6" x14ac:dyDescent="0.25">
      <c r="A41" s="63">
        <v>63</v>
      </c>
      <c r="B41" s="61" t="s">
        <v>279</v>
      </c>
      <c r="C41" s="64">
        <f>C42+C44+C47</f>
        <v>0</v>
      </c>
      <c r="D41" s="64">
        <f t="shared" ref="D41:F41" si="20">D42+D44+D47</f>
        <v>0</v>
      </c>
      <c r="E41" s="64">
        <f t="shared" si="20"/>
        <v>0</v>
      </c>
      <c r="F41" s="64">
        <f t="shared" si="20"/>
        <v>0</v>
      </c>
    </row>
    <row r="42" spans="1:6" x14ac:dyDescent="0.25">
      <c r="A42" s="63">
        <v>633</v>
      </c>
      <c r="B42" s="63" t="s">
        <v>178</v>
      </c>
      <c r="C42" s="64">
        <f t="shared" ref="C42:F42" si="21">C43</f>
        <v>0</v>
      </c>
      <c r="D42" s="64">
        <f t="shared" si="21"/>
        <v>0</v>
      </c>
      <c r="E42" s="64">
        <f t="shared" si="21"/>
        <v>0</v>
      </c>
      <c r="F42" s="64">
        <f t="shared" si="21"/>
        <v>0</v>
      </c>
    </row>
    <row r="43" spans="1:6" x14ac:dyDescent="0.25">
      <c r="A43" s="63">
        <v>63312</v>
      </c>
      <c r="B43" s="63" t="s">
        <v>179</v>
      </c>
      <c r="C43" s="64">
        <v>0</v>
      </c>
      <c r="D43" s="64">
        <v>0</v>
      </c>
      <c r="E43" s="64">
        <v>0</v>
      </c>
      <c r="F43" s="64">
        <v>0</v>
      </c>
    </row>
    <row r="44" spans="1:6" x14ac:dyDescent="0.25">
      <c r="A44" s="63">
        <v>636</v>
      </c>
      <c r="B44" s="88" t="s">
        <v>167</v>
      </c>
      <c r="C44" s="64">
        <f t="shared" ref="C44:F44" si="22">SUM(C45:C46)</f>
        <v>0</v>
      </c>
      <c r="D44" s="64">
        <f t="shared" si="22"/>
        <v>0</v>
      </c>
      <c r="E44" s="64">
        <f t="shared" si="22"/>
        <v>0</v>
      </c>
      <c r="F44" s="64">
        <f t="shared" si="22"/>
        <v>0</v>
      </c>
    </row>
    <row r="45" spans="1:6" x14ac:dyDescent="0.25">
      <c r="A45" s="63">
        <v>63613</v>
      </c>
      <c r="B45" s="88" t="s">
        <v>180</v>
      </c>
      <c r="C45" s="64">
        <v>0</v>
      </c>
      <c r="D45" s="64">
        <v>0</v>
      </c>
      <c r="E45" s="64">
        <v>0</v>
      </c>
      <c r="F45" s="64">
        <v>0</v>
      </c>
    </row>
    <row r="46" spans="1:6" x14ac:dyDescent="0.25">
      <c r="A46" s="63">
        <v>63622</v>
      </c>
      <c r="B46" s="88" t="s">
        <v>181</v>
      </c>
      <c r="C46" s="64">
        <v>0</v>
      </c>
      <c r="D46" s="64">
        <v>0</v>
      </c>
      <c r="E46" s="64">
        <v>0</v>
      </c>
      <c r="F46" s="64">
        <v>0</v>
      </c>
    </row>
    <row r="47" spans="1:6" x14ac:dyDescent="0.25">
      <c r="A47" s="63">
        <v>638</v>
      </c>
      <c r="B47" s="88" t="s">
        <v>182</v>
      </c>
      <c r="C47" s="64">
        <f t="shared" ref="C47:F47" si="23">C48</f>
        <v>0</v>
      </c>
      <c r="D47" s="64">
        <f t="shared" si="23"/>
        <v>0</v>
      </c>
      <c r="E47" s="64">
        <f t="shared" si="23"/>
        <v>0</v>
      </c>
      <c r="F47" s="64">
        <f t="shared" si="23"/>
        <v>0</v>
      </c>
    </row>
    <row r="48" spans="1:6" x14ac:dyDescent="0.25">
      <c r="A48" s="63">
        <v>63811</v>
      </c>
      <c r="B48" s="88" t="s">
        <v>183</v>
      </c>
      <c r="C48" s="64">
        <v>0</v>
      </c>
      <c r="D48" s="64">
        <v>0</v>
      </c>
      <c r="E48" s="64">
        <v>0</v>
      </c>
      <c r="F48" s="64">
        <v>0</v>
      </c>
    </row>
    <row r="49" spans="1:6" x14ac:dyDescent="0.25">
      <c r="A49" s="63">
        <v>64</v>
      </c>
      <c r="B49" s="88" t="s">
        <v>176</v>
      </c>
      <c r="C49" s="64">
        <f>C50</f>
        <v>0</v>
      </c>
      <c r="D49" s="64">
        <f t="shared" ref="D49:F49" si="24">D50</f>
        <v>0</v>
      </c>
      <c r="E49" s="64">
        <f t="shared" si="24"/>
        <v>0</v>
      </c>
      <c r="F49" s="64">
        <f t="shared" si="24"/>
        <v>0</v>
      </c>
    </row>
    <row r="50" spans="1:6" x14ac:dyDescent="0.25">
      <c r="A50" s="63">
        <v>641</v>
      </c>
      <c r="B50" s="88" t="s">
        <v>184</v>
      </c>
      <c r="C50" s="64">
        <f t="shared" ref="C50:F50" si="25">C51</f>
        <v>0</v>
      </c>
      <c r="D50" s="64">
        <f t="shared" si="25"/>
        <v>0</v>
      </c>
      <c r="E50" s="64">
        <f t="shared" si="25"/>
        <v>0</v>
      </c>
      <c r="F50" s="64">
        <f t="shared" si="25"/>
        <v>0</v>
      </c>
    </row>
    <row r="51" spans="1:6" x14ac:dyDescent="0.25">
      <c r="A51" s="63">
        <v>64132</v>
      </c>
      <c r="B51" s="88" t="s">
        <v>185</v>
      </c>
      <c r="C51" s="64">
        <v>0</v>
      </c>
      <c r="D51" s="64">
        <v>0</v>
      </c>
      <c r="E51" s="64">
        <v>0</v>
      </c>
      <c r="F51" s="64">
        <v>0</v>
      </c>
    </row>
    <row r="52" spans="1:6" ht="25.5" x14ac:dyDescent="0.25">
      <c r="A52" s="63">
        <v>65</v>
      </c>
      <c r="B52" s="95" t="s">
        <v>177</v>
      </c>
      <c r="C52" s="64">
        <f>C53</f>
        <v>18324</v>
      </c>
      <c r="D52" s="64">
        <f t="shared" ref="D52:F52" si="26">D53</f>
        <v>16683</v>
      </c>
      <c r="E52" s="64">
        <f t="shared" si="26"/>
        <v>16683</v>
      </c>
      <c r="F52" s="64">
        <f t="shared" si="26"/>
        <v>16683</v>
      </c>
    </row>
    <row r="53" spans="1:6" x14ac:dyDescent="0.25">
      <c r="A53" s="63">
        <v>652</v>
      </c>
      <c r="B53" s="88" t="s">
        <v>186</v>
      </c>
      <c r="C53" s="64">
        <f t="shared" ref="C53:F53" si="27">SUM(C54:C55)</f>
        <v>18324</v>
      </c>
      <c r="D53" s="64">
        <f t="shared" si="27"/>
        <v>16683</v>
      </c>
      <c r="E53" s="64">
        <f t="shared" si="27"/>
        <v>16683</v>
      </c>
      <c r="F53" s="64">
        <f t="shared" si="27"/>
        <v>16683</v>
      </c>
    </row>
    <row r="54" spans="1:6" x14ac:dyDescent="0.25">
      <c r="A54" s="63">
        <v>65264</v>
      </c>
      <c r="B54" s="88" t="s">
        <v>187</v>
      </c>
      <c r="C54" s="64">
        <v>0</v>
      </c>
      <c r="D54" s="64">
        <v>0</v>
      </c>
      <c r="E54" s="64">
        <v>0</v>
      </c>
      <c r="F54" s="64">
        <v>0</v>
      </c>
    </row>
    <row r="55" spans="1:6" x14ac:dyDescent="0.25">
      <c r="A55" s="63">
        <v>65269</v>
      </c>
      <c r="B55" s="88" t="s">
        <v>188</v>
      </c>
      <c r="C55" s="64">
        <v>18324</v>
      </c>
      <c r="D55" s="64">
        <v>16683</v>
      </c>
      <c r="E55" s="64">
        <v>16683</v>
      </c>
      <c r="F55" s="64">
        <v>16683</v>
      </c>
    </row>
    <row r="56" spans="1:6" x14ac:dyDescent="0.25">
      <c r="A56" s="103" t="s">
        <v>119</v>
      </c>
      <c r="B56" s="103" t="s">
        <v>139</v>
      </c>
      <c r="C56" s="107">
        <f>C57+C62</f>
        <v>114317</v>
      </c>
      <c r="D56" s="107">
        <f t="shared" ref="D56:F56" si="28">D57+D62</f>
        <v>150989</v>
      </c>
      <c r="E56" s="107">
        <f t="shared" si="28"/>
        <v>150989</v>
      </c>
      <c r="F56" s="107">
        <f t="shared" si="28"/>
        <v>150989</v>
      </c>
    </row>
    <row r="57" spans="1:6" x14ac:dyDescent="0.25">
      <c r="A57" s="99" t="s">
        <v>98</v>
      </c>
      <c r="B57" s="99" t="s">
        <v>100</v>
      </c>
      <c r="C57" s="102">
        <f>C58</f>
        <v>90029</v>
      </c>
      <c r="D57" s="102">
        <f t="shared" ref="D57:F59" si="29">D58</f>
        <v>107600</v>
      </c>
      <c r="E57" s="102">
        <f t="shared" si="29"/>
        <v>107600</v>
      </c>
      <c r="F57" s="102">
        <f t="shared" si="29"/>
        <v>107600</v>
      </c>
    </row>
    <row r="58" spans="1:6" x14ac:dyDescent="0.25">
      <c r="A58" s="93">
        <v>6</v>
      </c>
      <c r="B58" s="91" t="s">
        <v>161</v>
      </c>
      <c r="C58" s="90">
        <f>C59</f>
        <v>90029</v>
      </c>
      <c r="D58" s="90">
        <f t="shared" si="29"/>
        <v>107600</v>
      </c>
      <c r="E58" s="90">
        <f t="shared" si="29"/>
        <v>107600</v>
      </c>
      <c r="F58" s="90">
        <f t="shared" si="29"/>
        <v>107600</v>
      </c>
    </row>
    <row r="59" spans="1:6" x14ac:dyDescent="0.25">
      <c r="A59" s="63">
        <v>67</v>
      </c>
      <c r="B59" s="61" t="s">
        <v>162</v>
      </c>
      <c r="C59" s="62">
        <f>C60</f>
        <v>90029</v>
      </c>
      <c r="D59" s="62">
        <f t="shared" si="29"/>
        <v>107600</v>
      </c>
      <c r="E59" s="62">
        <f t="shared" si="29"/>
        <v>107600</v>
      </c>
      <c r="F59" s="62">
        <f t="shared" si="29"/>
        <v>107600</v>
      </c>
    </row>
    <row r="60" spans="1:6" x14ac:dyDescent="0.25">
      <c r="A60" s="63">
        <v>671</v>
      </c>
      <c r="B60" s="88" t="s">
        <v>163</v>
      </c>
      <c r="C60" s="64">
        <f t="shared" ref="C60:F71" si="30">C61</f>
        <v>90029</v>
      </c>
      <c r="D60" s="64">
        <f t="shared" si="30"/>
        <v>107600</v>
      </c>
      <c r="E60" s="64">
        <f t="shared" si="30"/>
        <v>107600</v>
      </c>
      <c r="F60" s="64">
        <f t="shared" si="30"/>
        <v>107600</v>
      </c>
    </row>
    <row r="61" spans="1:6" x14ac:dyDescent="0.25">
      <c r="A61" s="63">
        <v>67111</v>
      </c>
      <c r="B61" s="88" t="s">
        <v>164</v>
      </c>
      <c r="C61" s="64">
        <v>90029</v>
      </c>
      <c r="D61" s="64">
        <v>107600</v>
      </c>
      <c r="E61" s="64">
        <v>107600</v>
      </c>
      <c r="F61" s="64">
        <v>107600</v>
      </c>
    </row>
    <row r="62" spans="1:6" x14ac:dyDescent="0.25">
      <c r="A62" s="99" t="s">
        <v>113</v>
      </c>
      <c r="B62" s="99" t="s">
        <v>118</v>
      </c>
      <c r="C62" s="102">
        <f>C63</f>
        <v>24288</v>
      </c>
      <c r="D62" s="102">
        <f t="shared" ref="D62:F64" si="31">D63</f>
        <v>43389</v>
      </c>
      <c r="E62" s="102">
        <f t="shared" si="31"/>
        <v>43389</v>
      </c>
      <c r="F62" s="102">
        <f t="shared" si="31"/>
        <v>43389</v>
      </c>
    </row>
    <row r="63" spans="1:6" x14ac:dyDescent="0.25">
      <c r="A63" s="93">
        <v>6</v>
      </c>
      <c r="B63" s="91" t="s">
        <v>161</v>
      </c>
      <c r="C63" s="90">
        <f>C64</f>
        <v>24288</v>
      </c>
      <c r="D63" s="90">
        <f t="shared" si="31"/>
        <v>43389</v>
      </c>
      <c r="E63" s="90">
        <f t="shared" si="31"/>
        <v>43389</v>
      </c>
      <c r="F63" s="90">
        <f t="shared" si="31"/>
        <v>43389</v>
      </c>
    </row>
    <row r="64" spans="1:6" ht="25.5" x14ac:dyDescent="0.25">
      <c r="A64" s="63">
        <v>65</v>
      </c>
      <c r="B64" s="95" t="s">
        <v>177</v>
      </c>
      <c r="C64" s="62">
        <f>C65</f>
        <v>24288</v>
      </c>
      <c r="D64" s="62">
        <f t="shared" si="31"/>
        <v>43389</v>
      </c>
      <c r="E64" s="62">
        <f t="shared" si="31"/>
        <v>43389</v>
      </c>
      <c r="F64" s="62">
        <f t="shared" si="31"/>
        <v>43389</v>
      </c>
    </row>
    <row r="65" spans="1:6" x14ac:dyDescent="0.25">
      <c r="A65" s="63">
        <v>652</v>
      </c>
      <c r="B65" s="88" t="s">
        <v>186</v>
      </c>
      <c r="C65" s="64">
        <f t="shared" si="30"/>
        <v>24288</v>
      </c>
      <c r="D65" s="64">
        <f t="shared" si="30"/>
        <v>43389</v>
      </c>
      <c r="E65" s="64">
        <f t="shared" si="30"/>
        <v>43389</v>
      </c>
      <c r="F65" s="64">
        <f t="shared" si="30"/>
        <v>43389</v>
      </c>
    </row>
    <row r="66" spans="1:6" x14ac:dyDescent="0.25">
      <c r="A66" s="63">
        <v>65264</v>
      </c>
      <c r="B66" s="88" t="s">
        <v>187</v>
      </c>
      <c r="C66" s="64">
        <v>24288</v>
      </c>
      <c r="D66" s="64">
        <v>43389</v>
      </c>
      <c r="E66" s="64">
        <v>43389</v>
      </c>
      <c r="F66" s="64">
        <v>43389</v>
      </c>
    </row>
    <row r="67" spans="1:6" x14ac:dyDescent="0.25">
      <c r="A67" s="103" t="s">
        <v>120</v>
      </c>
      <c r="B67" s="103" t="s">
        <v>121</v>
      </c>
      <c r="C67" s="107">
        <f>C68</f>
        <v>50998</v>
      </c>
      <c r="D67" s="107">
        <f t="shared" ref="D67:F70" si="32">D68</f>
        <v>50000</v>
      </c>
      <c r="E67" s="107">
        <f t="shared" si="32"/>
        <v>50000</v>
      </c>
      <c r="F67" s="107">
        <f t="shared" si="32"/>
        <v>50000</v>
      </c>
    </row>
    <row r="68" spans="1:6" x14ac:dyDescent="0.25">
      <c r="A68" s="99" t="s">
        <v>98</v>
      </c>
      <c r="B68" s="99" t="s">
        <v>100</v>
      </c>
      <c r="C68" s="102">
        <f>C69</f>
        <v>50998</v>
      </c>
      <c r="D68" s="102">
        <f t="shared" si="32"/>
        <v>50000</v>
      </c>
      <c r="E68" s="102">
        <f t="shared" si="32"/>
        <v>50000</v>
      </c>
      <c r="F68" s="102">
        <f t="shared" si="32"/>
        <v>50000</v>
      </c>
    </row>
    <row r="69" spans="1:6" x14ac:dyDescent="0.25">
      <c r="A69" s="93">
        <v>6</v>
      </c>
      <c r="B69" s="91" t="s">
        <v>161</v>
      </c>
      <c r="C69" s="90">
        <f>C70</f>
        <v>50998</v>
      </c>
      <c r="D69" s="90">
        <f t="shared" si="32"/>
        <v>50000</v>
      </c>
      <c r="E69" s="90">
        <f t="shared" si="32"/>
        <v>50000</v>
      </c>
      <c r="F69" s="90">
        <f t="shared" si="32"/>
        <v>50000</v>
      </c>
    </row>
    <row r="70" spans="1:6" x14ac:dyDescent="0.25">
      <c r="A70" s="63">
        <v>67</v>
      </c>
      <c r="B70" s="61" t="s">
        <v>162</v>
      </c>
      <c r="C70" s="62">
        <f>C71</f>
        <v>50998</v>
      </c>
      <c r="D70" s="62">
        <f t="shared" si="32"/>
        <v>50000</v>
      </c>
      <c r="E70" s="62">
        <f t="shared" si="32"/>
        <v>50000</v>
      </c>
      <c r="F70" s="62">
        <f t="shared" si="32"/>
        <v>50000</v>
      </c>
    </row>
    <row r="71" spans="1:6" x14ac:dyDescent="0.25">
      <c r="A71" s="63">
        <v>671</v>
      </c>
      <c r="B71" s="88" t="s">
        <v>163</v>
      </c>
      <c r="C71" s="64">
        <f t="shared" si="30"/>
        <v>50998</v>
      </c>
      <c r="D71" s="64">
        <f t="shared" si="30"/>
        <v>50000</v>
      </c>
      <c r="E71" s="64">
        <f t="shared" si="30"/>
        <v>50000</v>
      </c>
      <c r="F71" s="64">
        <f t="shared" si="30"/>
        <v>50000</v>
      </c>
    </row>
    <row r="72" spans="1:6" x14ac:dyDescent="0.25">
      <c r="A72" s="63">
        <v>67111</v>
      </c>
      <c r="B72" s="88" t="s">
        <v>164</v>
      </c>
      <c r="C72" s="33">
        <v>50998</v>
      </c>
      <c r="D72" s="64">
        <v>50000</v>
      </c>
      <c r="E72" s="64">
        <v>50000</v>
      </c>
      <c r="F72" s="64">
        <v>50000</v>
      </c>
    </row>
    <row r="73" spans="1:6" x14ac:dyDescent="0.25">
      <c r="A73" s="103" t="s">
        <v>122</v>
      </c>
      <c r="B73" s="103" t="s">
        <v>140</v>
      </c>
      <c r="C73" s="107">
        <f>C74</f>
        <v>22500</v>
      </c>
      <c r="D73" s="107">
        <f t="shared" ref="D73:F76" si="33">D74</f>
        <v>27200</v>
      </c>
      <c r="E73" s="107">
        <f t="shared" si="33"/>
        <v>27200</v>
      </c>
      <c r="F73" s="107">
        <f t="shared" si="33"/>
        <v>27200</v>
      </c>
    </row>
    <row r="74" spans="1:6" x14ac:dyDescent="0.25">
      <c r="A74" s="99" t="s">
        <v>98</v>
      </c>
      <c r="B74" s="99" t="s">
        <v>100</v>
      </c>
      <c r="C74" s="102">
        <f>C75</f>
        <v>22500</v>
      </c>
      <c r="D74" s="102">
        <f t="shared" si="33"/>
        <v>27200</v>
      </c>
      <c r="E74" s="102">
        <f t="shared" si="33"/>
        <v>27200</v>
      </c>
      <c r="F74" s="102">
        <f t="shared" si="33"/>
        <v>27200</v>
      </c>
    </row>
    <row r="75" spans="1:6" x14ac:dyDescent="0.25">
      <c r="A75" s="93">
        <v>6</v>
      </c>
      <c r="B75" s="91" t="s">
        <v>161</v>
      </c>
      <c r="C75" s="90">
        <f>C76</f>
        <v>22500</v>
      </c>
      <c r="D75" s="90">
        <f t="shared" si="33"/>
        <v>27200</v>
      </c>
      <c r="E75" s="90">
        <f t="shared" si="33"/>
        <v>27200</v>
      </c>
      <c r="F75" s="90">
        <f t="shared" si="33"/>
        <v>27200</v>
      </c>
    </row>
    <row r="76" spans="1:6" x14ac:dyDescent="0.25">
      <c r="A76" s="63">
        <v>67</v>
      </c>
      <c r="B76" s="61" t="s">
        <v>162</v>
      </c>
      <c r="C76" s="62">
        <f>C77</f>
        <v>22500</v>
      </c>
      <c r="D76" s="62">
        <f t="shared" si="33"/>
        <v>27200</v>
      </c>
      <c r="E76" s="62">
        <f t="shared" si="33"/>
        <v>27200</v>
      </c>
      <c r="F76" s="62">
        <f t="shared" si="33"/>
        <v>27200</v>
      </c>
    </row>
    <row r="77" spans="1:6" x14ac:dyDescent="0.25">
      <c r="A77" s="63">
        <v>671</v>
      </c>
      <c r="B77" s="88" t="s">
        <v>163</v>
      </c>
      <c r="C77" s="64">
        <f t="shared" ref="C77:F77" si="34">C78</f>
        <v>22500</v>
      </c>
      <c r="D77" s="64">
        <f t="shared" si="34"/>
        <v>27200</v>
      </c>
      <c r="E77" s="64">
        <f t="shared" si="34"/>
        <v>27200</v>
      </c>
      <c r="F77" s="64">
        <f t="shared" si="34"/>
        <v>27200</v>
      </c>
    </row>
    <row r="78" spans="1:6" x14ac:dyDescent="0.25">
      <c r="A78" s="63">
        <v>67111</v>
      </c>
      <c r="B78" s="88" t="s">
        <v>164</v>
      </c>
      <c r="C78" s="64">
        <v>22500</v>
      </c>
      <c r="D78" s="64">
        <v>27200</v>
      </c>
      <c r="E78" s="64">
        <v>27200</v>
      </c>
      <c r="F78" s="64">
        <v>27200</v>
      </c>
    </row>
    <row r="79" spans="1:6" x14ac:dyDescent="0.25">
      <c r="A79" s="103" t="s">
        <v>123</v>
      </c>
      <c r="B79" s="103" t="s">
        <v>189</v>
      </c>
      <c r="C79" s="107">
        <f t="shared" ref="C79:F79" si="35">C80+C85</f>
        <v>89077</v>
      </c>
      <c r="D79" s="107">
        <f t="shared" si="35"/>
        <v>106648</v>
      </c>
      <c r="E79" s="107">
        <f t="shared" si="35"/>
        <v>106648</v>
      </c>
      <c r="F79" s="107">
        <f t="shared" si="35"/>
        <v>106648</v>
      </c>
    </row>
    <row r="80" spans="1:6" x14ac:dyDescent="0.25">
      <c r="A80" s="99" t="s">
        <v>98</v>
      </c>
      <c r="B80" s="99" t="s">
        <v>100</v>
      </c>
      <c r="C80" s="102">
        <f>C81</f>
        <v>48279</v>
      </c>
      <c r="D80" s="102">
        <f t="shared" ref="D80:F82" si="36">D81</f>
        <v>58348</v>
      </c>
      <c r="E80" s="102">
        <f t="shared" si="36"/>
        <v>58348</v>
      </c>
      <c r="F80" s="102">
        <f t="shared" si="36"/>
        <v>58348</v>
      </c>
    </row>
    <row r="81" spans="1:6" x14ac:dyDescent="0.25">
      <c r="A81" s="93">
        <v>6</v>
      </c>
      <c r="B81" s="91" t="s">
        <v>161</v>
      </c>
      <c r="C81" s="90">
        <f>C82</f>
        <v>48279</v>
      </c>
      <c r="D81" s="90">
        <f t="shared" si="36"/>
        <v>58348</v>
      </c>
      <c r="E81" s="90">
        <f t="shared" si="36"/>
        <v>58348</v>
      </c>
      <c r="F81" s="90">
        <f t="shared" si="36"/>
        <v>58348</v>
      </c>
    </row>
    <row r="82" spans="1:6" x14ac:dyDescent="0.25">
      <c r="A82" s="63">
        <v>67</v>
      </c>
      <c r="B82" s="61" t="s">
        <v>162</v>
      </c>
      <c r="C82" s="62">
        <f>C83</f>
        <v>48279</v>
      </c>
      <c r="D82" s="62">
        <f t="shared" si="36"/>
        <v>58348</v>
      </c>
      <c r="E82" s="62">
        <f t="shared" si="36"/>
        <v>58348</v>
      </c>
      <c r="F82" s="62">
        <f t="shared" si="36"/>
        <v>58348</v>
      </c>
    </row>
    <row r="83" spans="1:6" x14ac:dyDescent="0.25">
      <c r="A83" s="63">
        <v>671</v>
      </c>
      <c r="B83" s="88" t="s">
        <v>163</v>
      </c>
      <c r="C83" s="64">
        <f t="shared" ref="C83:F83" si="37">C84</f>
        <v>48279</v>
      </c>
      <c r="D83" s="64">
        <f t="shared" si="37"/>
        <v>58348</v>
      </c>
      <c r="E83" s="64">
        <f t="shared" si="37"/>
        <v>58348</v>
      </c>
      <c r="F83" s="64">
        <f t="shared" si="37"/>
        <v>58348</v>
      </c>
    </row>
    <row r="84" spans="1:6" x14ac:dyDescent="0.25">
      <c r="A84" s="63">
        <v>67111</v>
      </c>
      <c r="B84" s="88" t="s">
        <v>164</v>
      </c>
      <c r="C84" s="64">
        <v>48279</v>
      </c>
      <c r="D84" s="64">
        <v>58348</v>
      </c>
      <c r="E84" s="64">
        <v>58348</v>
      </c>
      <c r="F84" s="64">
        <v>58348</v>
      </c>
    </row>
    <row r="85" spans="1:6" x14ac:dyDescent="0.25">
      <c r="A85" s="99" t="s">
        <v>124</v>
      </c>
      <c r="B85" s="99" t="s">
        <v>143</v>
      </c>
      <c r="C85" s="101">
        <f>C86</f>
        <v>40798</v>
      </c>
      <c r="D85" s="101">
        <f t="shared" ref="D85:F87" si="38">D86</f>
        <v>48300</v>
      </c>
      <c r="E85" s="101">
        <f t="shared" si="38"/>
        <v>48300</v>
      </c>
      <c r="F85" s="101">
        <f t="shared" si="38"/>
        <v>48300</v>
      </c>
    </row>
    <row r="86" spans="1:6" x14ac:dyDescent="0.25">
      <c r="A86" s="93">
        <v>6</v>
      </c>
      <c r="B86" s="91" t="s">
        <v>161</v>
      </c>
      <c r="C86" s="92">
        <f>C87</f>
        <v>40798</v>
      </c>
      <c r="D86" s="92">
        <f t="shared" si="38"/>
        <v>48300</v>
      </c>
      <c r="E86" s="92">
        <f t="shared" si="38"/>
        <v>48300</v>
      </c>
      <c r="F86" s="92">
        <f t="shared" si="38"/>
        <v>48300</v>
      </c>
    </row>
    <row r="87" spans="1:6" x14ac:dyDescent="0.25">
      <c r="A87" s="63">
        <v>67</v>
      </c>
      <c r="B87" s="61" t="s">
        <v>162</v>
      </c>
      <c r="C87" s="64">
        <f>C88</f>
        <v>40798</v>
      </c>
      <c r="D87" s="64">
        <f t="shared" si="38"/>
        <v>48300</v>
      </c>
      <c r="E87" s="64">
        <f t="shared" si="38"/>
        <v>48300</v>
      </c>
      <c r="F87" s="64">
        <f t="shared" si="38"/>
        <v>48300</v>
      </c>
    </row>
    <row r="88" spans="1:6" x14ac:dyDescent="0.25">
      <c r="A88" s="63">
        <v>671</v>
      </c>
      <c r="B88" s="88" t="s">
        <v>163</v>
      </c>
      <c r="C88" s="64">
        <f t="shared" ref="C88:F88" si="39">C89</f>
        <v>40798</v>
      </c>
      <c r="D88" s="64">
        <f t="shared" si="39"/>
        <v>48300</v>
      </c>
      <c r="E88" s="64">
        <f t="shared" si="39"/>
        <v>48300</v>
      </c>
      <c r="F88" s="64">
        <f t="shared" si="39"/>
        <v>48300</v>
      </c>
    </row>
    <row r="89" spans="1:6" x14ac:dyDescent="0.25">
      <c r="A89" s="63">
        <v>67111</v>
      </c>
      <c r="B89" s="88" t="s">
        <v>164</v>
      </c>
      <c r="C89" s="64">
        <v>40798</v>
      </c>
      <c r="D89" s="64">
        <v>48300</v>
      </c>
      <c r="E89" s="64">
        <v>48300</v>
      </c>
      <c r="F89" s="64">
        <v>48300</v>
      </c>
    </row>
    <row r="90" spans="1:6" x14ac:dyDescent="0.25">
      <c r="A90" s="103" t="s">
        <v>125</v>
      </c>
      <c r="B90" s="103" t="s">
        <v>144</v>
      </c>
      <c r="C90" s="105">
        <f t="shared" ref="C90:F94" si="40">C91</f>
        <v>0</v>
      </c>
      <c r="D90" s="105">
        <f t="shared" si="40"/>
        <v>0</v>
      </c>
      <c r="E90" s="105">
        <f t="shared" si="40"/>
        <v>0</v>
      </c>
      <c r="F90" s="105">
        <f t="shared" si="40"/>
        <v>0</v>
      </c>
    </row>
    <row r="91" spans="1:6" x14ac:dyDescent="0.25">
      <c r="A91" s="99" t="s">
        <v>98</v>
      </c>
      <c r="B91" s="99" t="s">
        <v>100</v>
      </c>
      <c r="C91" s="101">
        <f>C92</f>
        <v>0</v>
      </c>
      <c r="D91" s="101">
        <f t="shared" si="40"/>
        <v>0</v>
      </c>
      <c r="E91" s="101">
        <f t="shared" si="40"/>
        <v>0</v>
      </c>
      <c r="F91" s="101">
        <f t="shared" si="40"/>
        <v>0</v>
      </c>
    </row>
    <row r="92" spans="1:6" x14ac:dyDescent="0.25">
      <c r="A92" s="93">
        <v>6</v>
      </c>
      <c r="B92" s="91" t="s">
        <v>161</v>
      </c>
      <c r="C92" s="92">
        <f>C93</f>
        <v>0</v>
      </c>
      <c r="D92" s="92">
        <f t="shared" si="40"/>
        <v>0</v>
      </c>
      <c r="E92" s="92">
        <f t="shared" si="40"/>
        <v>0</v>
      </c>
      <c r="F92" s="92">
        <f t="shared" si="40"/>
        <v>0</v>
      </c>
    </row>
    <row r="93" spans="1:6" x14ac:dyDescent="0.25">
      <c r="A93" s="63">
        <v>67</v>
      </c>
      <c r="B93" s="61" t="s">
        <v>162</v>
      </c>
      <c r="C93" s="64">
        <f>C94</f>
        <v>0</v>
      </c>
      <c r="D93" s="64">
        <f t="shared" si="40"/>
        <v>0</v>
      </c>
      <c r="E93" s="64">
        <f t="shared" si="40"/>
        <v>0</v>
      </c>
      <c r="F93" s="64">
        <f t="shared" si="40"/>
        <v>0</v>
      </c>
    </row>
    <row r="94" spans="1:6" x14ac:dyDescent="0.25">
      <c r="A94" s="63">
        <v>671</v>
      </c>
      <c r="B94" s="63" t="s">
        <v>163</v>
      </c>
      <c r="C94" s="64">
        <f t="shared" si="40"/>
        <v>0</v>
      </c>
      <c r="D94" s="64">
        <f t="shared" si="40"/>
        <v>0</v>
      </c>
      <c r="E94" s="64">
        <f t="shared" si="40"/>
        <v>0</v>
      </c>
      <c r="F94" s="64">
        <f t="shared" si="40"/>
        <v>0</v>
      </c>
    </row>
    <row r="95" spans="1:6" x14ac:dyDescent="0.25">
      <c r="A95" s="63">
        <v>67111</v>
      </c>
      <c r="B95" s="63" t="s">
        <v>164</v>
      </c>
      <c r="C95" s="64">
        <v>0</v>
      </c>
      <c r="D95" s="64">
        <v>0</v>
      </c>
      <c r="E95" s="64">
        <v>0</v>
      </c>
      <c r="F95" s="64">
        <v>0</v>
      </c>
    </row>
    <row r="96" spans="1:6" x14ac:dyDescent="0.25">
      <c r="A96" s="103" t="s">
        <v>126</v>
      </c>
      <c r="B96" s="103" t="s">
        <v>127</v>
      </c>
      <c r="C96" s="107">
        <f t="shared" ref="C96:F106" si="41">C97</f>
        <v>41808</v>
      </c>
      <c r="D96" s="107">
        <f t="shared" si="41"/>
        <v>37000</v>
      </c>
      <c r="E96" s="107">
        <f t="shared" si="41"/>
        <v>37000</v>
      </c>
      <c r="F96" s="107">
        <f t="shared" si="41"/>
        <v>37000</v>
      </c>
    </row>
    <row r="97" spans="1:6" x14ac:dyDescent="0.25">
      <c r="A97" s="99" t="s">
        <v>113</v>
      </c>
      <c r="B97" s="99" t="s">
        <v>118</v>
      </c>
      <c r="C97" s="102">
        <f>C98</f>
        <v>41808</v>
      </c>
      <c r="D97" s="102">
        <f t="shared" si="41"/>
        <v>37000</v>
      </c>
      <c r="E97" s="102">
        <f t="shared" si="41"/>
        <v>37000</v>
      </c>
      <c r="F97" s="102">
        <f t="shared" si="41"/>
        <v>37000</v>
      </c>
    </row>
    <row r="98" spans="1:6" x14ac:dyDescent="0.25">
      <c r="A98" s="93">
        <v>6</v>
      </c>
      <c r="B98" s="91" t="s">
        <v>161</v>
      </c>
      <c r="C98" s="90">
        <f>C99</f>
        <v>41808</v>
      </c>
      <c r="D98" s="90">
        <f t="shared" si="41"/>
        <v>37000</v>
      </c>
      <c r="E98" s="90">
        <f t="shared" si="41"/>
        <v>37000</v>
      </c>
      <c r="F98" s="90">
        <f t="shared" si="41"/>
        <v>37000</v>
      </c>
    </row>
    <row r="99" spans="1:6" x14ac:dyDescent="0.25">
      <c r="A99" s="63">
        <v>63</v>
      </c>
      <c r="B99" s="61" t="s">
        <v>166</v>
      </c>
      <c r="C99" s="62">
        <f>C100</f>
        <v>41808</v>
      </c>
      <c r="D99" s="62">
        <f t="shared" si="41"/>
        <v>37000</v>
      </c>
      <c r="E99" s="62">
        <f t="shared" si="41"/>
        <v>37000</v>
      </c>
      <c r="F99" s="62">
        <f t="shared" si="41"/>
        <v>37000</v>
      </c>
    </row>
    <row r="100" spans="1:6" x14ac:dyDescent="0.25">
      <c r="A100" s="63">
        <v>636</v>
      </c>
      <c r="B100" s="88" t="s">
        <v>167</v>
      </c>
      <c r="C100" s="64">
        <f t="shared" si="41"/>
        <v>41808</v>
      </c>
      <c r="D100" s="64">
        <f t="shared" si="41"/>
        <v>37000</v>
      </c>
      <c r="E100" s="64">
        <f t="shared" si="41"/>
        <v>37000</v>
      </c>
      <c r="F100" s="64">
        <f t="shared" si="41"/>
        <v>37000</v>
      </c>
    </row>
    <row r="101" spans="1:6" ht="23.25" customHeight="1" x14ac:dyDescent="0.25">
      <c r="A101" s="63">
        <v>63622</v>
      </c>
      <c r="B101" s="95" t="s">
        <v>181</v>
      </c>
      <c r="C101" s="64">
        <v>41808</v>
      </c>
      <c r="D101" s="64">
        <v>37000</v>
      </c>
      <c r="E101" s="64">
        <v>37000</v>
      </c>
      <c r="F101" s="64">
        <v>37000</v>
      </c>
    </row>
    <row r="102" spans="1:6" ht="15.75" customHeight="1" x14ac:dyDescent="0.25">
      <c r="A102" s="103" t="s">
        <v>276</v>
      </c>
      <c r="B102" s="103" t="s">
        <v>277</v>
      </c>
      <c r="C102" s="107">
        <f t="shared" si="41"/>
        <v>89442</v>
      </c>
      <c r="D102" s="107">
        <f t="shared" si="41"/>
        <v>89442</v>
      </c>
      <c r="E102" s="107">
        <f t="shared" si="41"/>
        <v>89442</v>
      </c>
      <c r="F102" s="107">
        <f t="shared" si="41"/>
        <v>89442</v>
      </c>
    </row>
    <row r="103" spans="1:6" ht="12" customHeight="1" x14ac:dyDescent="0.25">
      <c r="A103" s="99" t="s">
        <v>113</v>
      </c>
      <c r="B103" s="99" t="s">
        <v>118</v>
      </c>
      <c r="C103" s="102">
        <f>C104</f>
        <v>89442</v>
      </c>
      <c r="D103" s="102">
        <f t="shared" si="41"/>
        <v>89442</v>
      </c>
      <c r="E103" s="102">
        <f t="shared" si="41"/>
        <v>89442</v>
      </c>
      <c r="F103" s="102">
        <f t="shared" si="41"/>
        <v>89442</v>
      </c>
    </row>
    <row r="104" spans="1:6" ht="13.5" customHeight="1" x14ac:dyDescent="0.25">
      <c r="A104" s="93">
        <v>6</v>
      </c>
      <c r="B104" s="91" t="s">
        <v>161</v>
      </c>
      <c r="C104" s="90">
        <f>C105</f>
        <v>89442</v>
      </c>
      <c r="D104" s="90">
        <f t="shared" si="41"/>
        <v>89442</v>
      </c>
      <c r="E104" s="90">
        <f t="shared" si="41"/>
        <v>89442</v>
      </c>
      <c r="F104" s="90">
        <f t="shared" si="41"/>
        <v>89442</v>
      </c>
    </row>
    <row r="105" spans="1:6" ht="13.5" customHeight="1" x14ac:dyDescent="0.25">
      <c r="A105" s="63">
        <v>65</v>
      </c>
      <c r="B105" s="95" t="s">
        <v>177</v>
      </c>
      <c r="C105" s="62">
        <f>C106</f>
        <v>89442</v>
      </c>
      <c r="D105" s="62">
        <f t="shared" si="41"/>
        <v>89442</v>
      </c>
      <c r="E105" s="62">
        <f t="shared" si="41"/>
        <v>89442</v>
      </c>
      <c r="F105" s="62">
        <f t="shared" si="41"/>
        <v>89442</v>
      </c>
    </row>
    <row r="106" spans="1:6" ht="17.25" customHeight="1" x14ac:dyDescent="0.25">
      <c r="A106" s="63">
        <v>652</v>
      </c>
      <c r="B106" s="88" t="s">
        <v>186</v>
      </c>
      <c r="C106" s="64">
        <f t="shared" si="41"/>
        <v>89442</v>
      </c>
      <c r="D106" s="64">
        <f t="shared" si="41"/>
        <v>89442</v>
      </c>
      <c r="E106" s="64">
        <f t="shared" si="41"/>
        <v>89442</v>
      </c>
      <c r="F106" s="64">
        <f t="shared" si="41"/>
        <v>89442</v>
      </c>
    </row>
    <row r="107" spans="1:6" ht="18.75" customHeight="1" x14ac:dyDescent="0.25">
      <c r="A107" s="63">
        <v>65264</v>
      </c>
      <c r="B107" s="88" t="s">
        <v>187</v>
      </c>
      <c r="C107" s="64">
        <v>89442</v>
      </c>
      <c r="D107" s="64">
        <v>89442</v>
      </c>
      <c r="E107" s="64">
        <v>89442</v>
      </c>
      <c r="F107" s="64">
        <v>89442</v>
      </c>
    </row>
    <row r="108" spans="1:6" x14ac:dyDescent="0.25">
      <c r="A108" s="103" t="s">
        <v>129</v>
      </c>
      <c r="B108" s="103" t="s">
        <v>147</v>
      </c>
      <c r="C108" s="107">
        <f t="shared" ref="C108:F108" si="42">C109+C114</f>
        <v>4980</v>
      </c>
      <c r="D108" s="107">
        <f t="shared" si="42"/>
        <v>4980</v>
      </c>
      <c r="E108" s="107">
        <f t="shared" si="42"/>
        <v>4980</v>
      </c>
      <c r="F108" s="107">
        <f t="shared" si="42"/>
        <v>4980</v>
      </c>
    </row>
    <row r="109" spans="1:6" x14ac:dyDescent="0.25">
      <c r="A109" s="99" t="s">
        <v>128</v>
      </c>
      <c r="B109" s="99" t="s">
        <v>148</v>
      </c>
      <c r="C109" s="102">
        <f>C110</f>
        <v>600</v>
      </c>
      <c r="D109" s="102">
        <f t="shared" ref="D109:F111" si="43">D110</f>
        <v>600</v>
      </c>
      <c r="E109" s="102">
        <f t="shared" si="43"/>
        <v>600</v>
      </c>
      <c r="F109" s="102">
        <f t="shared" si="43"/>
        <v>600</v>
      </c>
    </row>
    <row r="110" spans="1:6" x14ac:dyDescent="0.25">
      <c r="A110" s="93">
        <v>6</v>
      </c>
      <c r="B110" s="91" t="s">
        <v>161</v>
      </c>
      <c r="C110" s="90">
        <f>C111</f>
        <v>600</v>
      </c>
      <c r="D110" s="90">
        <f t="shared" si="43"/>
        <v>600</v>
      </c>
      <c r="E110" s="90">
        <f t="shared" si="43"/>
        <v>600</v>
      </c>
      <c r="F110" s="90">
        <f t="shared" si="43"/>
        <v>600</v>
      </c>
    </row>
    <row r="111" spans="1:6" x14ac:dyDescent="0.25">
      <c r="A111" s="63">
        <v>67</v>
      </c>
      <c r="B111" s="61" t="s">
        <v>162</v>
      </c>
      <c r="C111" s="62">
        <f>C112</f>
        <v>600</v>
      </c>
      <c r="D111" s="62">
        <f t="shared" si="43"/>
        <v>600</v>
      </c>
      <c r="E111" s="62">
        <f t="shared" si="43"/>
        <v>600</v>
      </c>
      <c r="F111" s="62">
        <f t="shared" si="43"/>
        <v>600</v>
      </c>
    </row>
    <row r="112" spans="1:6" x14ac:dyDescent="0.25">
      <c r="A112" s="63">
        <v>671</v>
      </c>
      <c r="B112" s="88" t="s">
        <v>163</v>
      </c>
      <c r="C112" s="64">
        <f t="shared" ref="C112:F112" si="44">C113</f>
        <v>600</v>
      </c>
      <c r="D112" s="64">
        <f t="shared" si="44"/>
        <v>600</v>
      </c>
      <c r="E112" s="64">
        <f t="shared" si="44"/>
        <v>600</v>
      </c>
      <c r="F112" s="64">
        <f t="shared" si="44"/>
        <v>600</v>
      </c>
    </row>
    <row r="113" spans="1:6" x14ac:dyDescent="0.25">
      <c r="A113" s="63">
        <v>67111</v>
      </c>
      <c r="B113" s="88" t="s">
        <v>164</v>
      </c>
      <c r="C113" s="64">
        <v>600</v>
      </c>
      <c r="D113" s="64">
        <v>600</v>
      </c>
      <c r="E113" s="64">
        <v>600</v>
      </c>
      <c r="F113" s="64">
        <v>600</v>
      </c>
    </row>
    <row r="114" spans="1:6" x14ac:dyDescent="0.25">
      <c r="A114" s="99" t="s">
        <v>124</v>
      </c>
      <c r="B114" s="99" t="s">
        <v>143</v>
      </c>
      <c r="C114" s="101">
        <f>C115</f>
        <v>4380</v>
      </c>
      <c r="D114" s="101">
        <f t="shared" ref="D114:F116" si="45">D115</f>
        <v>4380</v>
      </c>
      <c r="E114" s="101">
        <f t="shared" si="45"/>
        <v>4380</v>
      </c>
      <c r="F114" s="101">
        <f t="shared" si="45"/>
        <v>4380</v>
      </c>
    </row>
    <row r="115" spans="1:6" x14ac:dyDescent="0.25">
      <c r="A115" s="93">
        <v>6</v>
      </c>
      <c r="B115" s="91" t="s">
        <v>161</v>
      </c>
      <c r="C115" s="92">
        <f>C116</f>
        <v>4380</v>
      </c>
      <c r="D115" s="92">
        <f t="shared" si="45"/>
        <v>4380</v>
      </c>
      <c r="E115" s="92">
        <f t="shared" si="45"/>
        <v>4380</v>
      </c>
      <c r="F115" s="92">
        <f t="shared" si="45"/>
        <v>4380</v>
      </c>
    </row>
    <row r="116" spans="1:6" x14ac:dyDescent="0.25">
      <c r="A116" s="63">
        <v>67</v>
      </c>
      <c r="B116" s="61" t="s">
        <v>162</v>
      </c>
      <c r="C116" s="64">
        <f>C117</f>
        <v>4380</v>
      </c>
      <c r="D116" s="64">
        <f t="shared" si="45"/>
        <v>4380</v>
      </c>
      <c r="E116" s="64">
        <f t="shared" si="45"/>
        <v>4380</v>
      </c>
      <c r="F116" s="64">
        <f t="shared" si="45"/>
        <v>4380</v>
      </c>
    </row>
    <row r="117" spans="1:6" x14ac:dyDescent="0.25">
      <c r="A117" s="63">
        <v>671</v>
      </c>
      <c r="B117" s="88" t="s">
        <v>156</v>
      </c>
      <c r="C117" s="64">
        <f t="shared" ref="C117:F117" si="46">C118</f>
        <v>4380</v>
      </c>
      <c r="D117" s="64">
        <f t="shared" si="46"/>
        <v>4380</v>
      </c>
      <c r="E117" s="64">
        <f t="shared" si="46"/>
        <v>4380</v>
      </c>
      <c r="F117" s="64">
        <f t="shared" si="46"/>
        <v>4380</v>
      </c>
    </row>
    <row r="118" spans="1:6" x14ac:dyDescent="0.25">
      <c r="A118" s="63">
        <v>67111</v>
      </c>
      <c r="B118" s="88" t="s">
        <v>157</v>
      </c>
      <c r="C118" s="64">
        <v>4380</v>
      </c>
      <c r="D118" s="64">
        <v>4380</v>
      </c>
      <c r="E118" s="64">
        <v>4380</v>
      </c>
      <c r="F118" s="64">
        <v>4380</v>
      </c>
    </row>
    <row r="119" spans="1:6" x14ac:dyDescent="0.25">
      <c r="A119" s="109" t="s">
        <v>130</v>
      </c>
      <c r="B119" s="110" t="s">
        <v>149</v>
      </c>
      <c r="C119" s="111">
        <f t="shared" ref="C119:F124" si="47">C120</f>
        <v>26545</v>
      </c>
      <c r="D119" s="111">
        <f t="shared" si="47"/>
        <v>26545</v>
      </c>
      <c r="E119" s="111">
        <f t="shared" si="47"/>
        <v>26545</v>
      </c>
      <c r="F119" s="111">
        <f t="shared" si="47"/>
        <v>26545</v>
      </c>
    </row>
    <row r="120" spans="1:6" ht="26.25" x14ac:dyDescent="0.25">
      <c r="A120" s="108" t="s">
        <v>190</v>
      </c>
      <c r="B120" s="103" t="s">
        <v>131</v>
      </c>
      <c r="C120" s="107">
        <f t="shared" si="47"/>
        <v>26545</v>
      </c>
      <c r="D120" s="107">
        <f t="shared" si="47"/>
        <v>26545</v>
      </c>
      <c r="E120" s="107">
        <f t="shared" si="47"/>
        <v>26545</v>
      </c>
      <c r="F120" s="107">
        <f t="shared" si="47"/>
        <v>26545</v>
      </c>
    </row>
    <row r="121" spans="1:6" x14ac:dyDescent="0.25">
      <c r="A121" s="99" t="s">
        <v>9</v>
      </c>
      <c r="B121" s="99" t="s">
        <v>12</v>
      </c>
      <c r="C121" s="102">
        <f>C122</f>
        <v>26545</v>
      </c>
      <c r="D121" s="102">
        <f t="shared" si="47"/>
        <v>26545</v>
      </c>
      <c r="E121" s="102">
        <f t="shared" si="47"/>
        <v>26545</v>
      </c>
      <c r="F121" s="102">
        <f t="shared" si="47"/>
        <v>26545</v>
      </c>
    </row>
    <row r="122" spans="1:6" x14ac:dyDescent="0.25">
      <c r="A122" s="93">
        <v>6</v>
      </c>
      <c r="B122" s="91" t="s">
        <v>161</v>
      </c>
      <c r="C122" s="90">
        <f>C123</f>
        <v>26545</v>
      </c>
      <c r="D122" s="90">
        <f t="shared" si="47"/>
        <v>26545</v>
      </c>
      <c r="E122" s="90">
        <f t="shared" si="47"/>
        <v>26545</v>
      </c>
      <c r="F122" s="90">
        <f t="shared" si="47"/>
        <v>26545</v>
      </c>
    </row>
    <row r="123" spans="1:6" x14ac:dyDescent="0.25">
      <c r="A123" s="63">
        <v>67</v>
      </c>
      <c r="B123" s="61" t="s">
        <v>162</v>
      </c>
      <c r="C123" s="62">
        <f>C124</f>
        <v>26545</v>
      </c>
      <c r="D123" s="62">
        <f t="shared" si="47"/>
        <v>26545</v>
      </c>
      <c r="E123" s="62">
        <f t="shared" si="47"/>
        <v>26545</v>
      </c>
      <c r="F123" s="62">
        <f t="shared" si="47"/>
        <v>26545</v>
      </c>
    </row>
    <row r="124" spans="1:6" x14ac:dyDescent="0.25">
      <c r="A124" s="63">
        <v>671</v>
      </c>
      <c r="B124" s="88" t="s">
        <v>163</v>
      </c>
      <c r="C124" s="64">
        <f t="shared" si="47"/>
        <v>26545</v>
      </c>
      <c r="D124" s="64">
        <f t="shared" si="47"/>
        <v>26545</v>
      </c>
      <c r="E124" s="64">
        <f t="shared" si="47"/>
        <v>26545</v>
      </c>
      <c r="F124" s="64">
        <f t="shared" si="47"/>
        <v>26545</v>
      </c>
    </row>
    <row r="125" spans="1:6" x14ac:dyDescent="0.25">
      <c r="A125" s="63">
        <v>67111</v>
      </c>
      <c r="B125" s="88" t="s">
        <v>164</v>
      </c>
      <c r="C125" s="64">
        <v>26545</v>
      </c>
      <c r="D125" s="64">
        <v>26545</v>
      </c>
      <c r="E125" s="64">
        <v>26545</v>
      </c>
      <c r="F125" s="64">
        <v>26545</v>
      </c>
    </row>
    <row r="126" spans="1:6" ht="26.25" x14ac:dyDescent="0.25">
      <c r="A126" s="109" t="s">
        <v>132</v>
      </c>
      <c r="B126" s="110" t="s">
        <v>151</v>
      </c>
      <c r="C126" s="111">
        <f t="shared" ref="C126:F126" si="48">C127</f>
        <v>11149</v>
      </c>
      <c r="D126" s="111">
        <f t="shared" si="48"/>
        <v>11149</v>
      </c>
      <c r="E126" s="111">
        <f t="shared" si="48"/>
        <v>11149</v>
      </c>
      <c r="F126" s="111">
        <f t="shared" si="48"/>
        <v>11149</v>
      </c>
    </row>
    <row r="127" spans="1:6" x14ac:dyDescent="0.25">
      <c r="A127" s="103" t="s">
        <v>153</v>
      </c>
      <c r="B127" s="103" t="s">
        <v>131</v>
      </c>
      <c r="C127" s="107">
        <f t="shared" ref="C127:F127" si="49">C128+C133+C138</f>
        <v>11149</v>
      </c>
      <c r="D127" s="107">
        <f t="shared" si="49"/>
        <v>11149</v>
      </c>
      <c r="E127" s="107">
        <f t="shared" si="49"/>
        <v>11149</v>
      </c>
      <c r="F127" s="107">
        <f t="shared" si="49"/>
        <v>11149</v>
      </c>
    </row>
    <row r="128" spans="1:6" x14ac:dyDescent="0.25">
      <c r="A128" s="99" t="s">
        <v>99</v>
      </c>
      <c r="B128" s="99" t="s">
        <v>104</v>
      </c>
      <c r="C128" s="102">
        <f>C129</f>
        <v>1593</v>
      </c>
      <c r="D128" s="102">
        <f t="shared" ref="D128:F131" si="50">D129</f>
        <v>1593</v>
      </c>
      <c r="E128" s="102">
        <f t="shared" si="50"/>
        <v>1593</v>
      </c>
      <c r="F128" s="102">
        <f t="shared" si="50"/>
        <v>1593</v>
      </c>
    </row>
    <row r="129" spans="1:6" x14ac:dyDescent="0.25">
      <c r="A129" s="93">
        <v>6</v>
      </c>
      <c r="B129" s="91" t="s">
        <v>161</v>
      </c>
      <c r="C129" s="90">
        <f>C130</f>
        <v>1593</v>
      </c>
      <c r="D129" s="90">
        <f t="shared" si="50"/>
        <v>1593</v>
      </c>
      <c r="E129" s="90">
        <f t="shared" si="50"/>
        <v>1593</v>
      </c>
      <c r="F129" s="90">
        <f t="shared" si="50"/>
        <v>1593</v>
      </c>
    </row>
    <row r="130" spans="1:6" ht="26.25" x14ac:dyDescent="0.25">
      <c r="A130" s="63">
        <v>66</v>
      </c>
      <c r="B130" s="94" t="s">
        <v>170</v>
      </c>
      <c r="C130" s="62">
        <f>C131</f>
        <v>1593</v>
      </c>
      <c r="D130" s="62">
        <f t="shared" si="50"/>
        <v>1593</v>
      </c>
      <c r="E130" s="62">
        <f t="shared" si="50"/>
        <v>1593</v>
      </c>
      <c r="F130" s="62">
        <f t="shared" si="50"/>
        <v>1593</v>
      </c>
    </row>
    <row r="131" spans="1:6" x14ac:dyDescent="0.25">
      <c r="A131" s="63">
        <v>661</v>
      </c>
      <c r="B131" s="88" t="s">
        <v>169</v>
      </c>
      <c r="C131" s="64">
        <f>C132</f>
        <v>1593</v>
      </c>
      <c r="D131" s="64">
        <f t="shared" si="50"/>
        <v>1593</v>
      </c>
      <c r="E131" s="64">
        <f t="shared" si="50"/>
        <v>1593</v>
      </c>
      <c r="F131" s="64">
        <f t="shared" si="50"/>
        <v>1593</v>
      </c>
    </row>
    <row r="132" spans="1:6" x14ac:dyDescent="0.25">
      <c r="A132" s="63">
        <v>66151</v>
      </c>
      <c r="B132" s="88" t="s">
        <v>171</v>
      </c>
      <c r="C132" s="64">
        <v>1593</v>
      </c>
      <c r="D132" s="64">
        <v>1593</v>
      </c>
      <c r="E132" s="64">
        <v>1593</v>
      </c>
      <c r="F132" s="64">
        <v>1593</v>
      </c>
    </row>
    <row r="133" spans="1:6" x14ac:dyDescent="0.25">
      <c r="A133" s="99" t="s">
        <v>98</v>
      </c>
      <c r="B133" s="99" t="s">
        <v>100</v>
      </c>
      <c r="C133" s="102">
        <f>C134</f>
        <v>0</v>
      </c>
      <c r="D133" s="102">
        <f t="shared" ref="D133:F135" si="51">D134</f>
        <v>0</v>
      </c>
      <c r="E133" s="102">
        <f t="shared" si="51"/>
        <v>0</v>
      </c>
      <c r="F133" s="102">
        <f t="shared" si="51"/>
        <v>0</v>
      </c>
    </row>
    <row r="134" spans="1:6" x14ac:dyDescent="0.25">
      <c r="A134" s="93">
        <v>6</v>
      </c>
      <c r="B134" s="91" t="s">
        <v>161</v>
      </c>
      <c r="C134" s="90">
        <f>C135</f>
        <v>0</v>
      </c>
      <c r="D134" s="90">
        <f t="shared" si="51"/>
        <v>0</v>
      </c>
      <c r="E134" s="90">
        <f t="shared" si="51"/>
        <v>0</v>
      </c>
      <c r="F134" s="90">
        <f t="shared" si="51"/>
        <v>0</v>
      </c>
    </row>
    <row r="135" spans="1:6" x14ac:dyDescent="0.25">
      <c r="A135" s="63">
        <v>67</v>
      </c>
      <c r="B135" s="61" t="s">
        <v>162</v>
      </c>
      <c r="C135" s="62">
        <f>C136</f>
        <v>0</v>
      </c>
      <c r="D135" s="62">
        <f t="shared" si="51"/>
        <v>0</v>
      </c>
      <c r="E135" s="62">
        <f t="shared" si="51"/>
        <v>0</v>
      </c>
      <c r="F135" s="62">
        <f t="shared" si="51"/>
        <v>0</v>
      </c>
    </row>
    <row r="136" spans="1:6" x14ac:dyDescent="0.25">
      <c r="A136" s="63">
        <v>671</v>
      </c>
      <c r="B136" s="88" t="s">
        <v>163</v>
      </c>
      <c r="C136" s="64">
        <f t="shared" ref="C136:F141" si="52">C137</f>
        <v>0</v>
      </c>
      <c r="D136" s="64">
        <f t="shared" si="52"/>
        <v>0</v>
      </c>
      <c r="E136" s="64">
        <f t="shared" si="52"/>
        <v>0</v>
      </c>
      <c r="F136" s="64">
        <f t="shared" si="52"/>
        <v>0</v>
      </c>
    </row>
    <row r="137" spans="1:6" x14ac:dyDescent="0.25">
      <c r="A137" s="63">
        <v>67111</v>
      </c>
      <c r="B137" s="88" t="s">
        <v>164</v>
      </c>
      <c r="C137" s="64">
        <v>0</v>
      </c>
      <c r="D137" s="64">
        <v>0</v>
      </c>
      <c r="E137" s="64">
        <v>0</v>
      </c>
      <c r="F137" s="64">
        <v>0</v>
      </c>
    </row>
    <row r="138" spans="1:6" x14ac:dyDescent="0.25">
      <c r="A138" s="99" t="s">
        <v>113</v>
      </c>
      <c r="B138" s="99" t="s">
        <v>118</v>
      </c>
      <c r="C138" s="102">
        <f>C139</f>
        <v>9556</v>
      </c>
      <c r="D138" s="102">
        <f t="shared" ref="D138:F140" si="53">D139</f>
        <v>9556</v>
      </c>
      <c r="E138" s="102">
        <f t="shared" si="53"/>
        <v>9556</v>
      </c>
      <c r="F138" s="102">
        <f t="shared" si="53"/>
        <v>9556</v>
      </c>
    </row>
    <row r="139" spans="1:6" x14ac:dyDescent="0.25">
      <c r="A139" s="93">
        <v>6</v>
      </c>
      <c r="B139" s="91" t="s">
        <v>161</v>
      </c>
      <c r="C139" s="90">
        <f>C140</f>
        <v>9556</v>
      </c>
      <c r="D139" s="90">
        <f t="shared" si="53"/>
        <v>9556</v>
      </c>
      <c r="E139" s="90">
        <f t="shared" si="53"/>
        <v>9556</v>
      </c>
      <c r="F139" s="90">
        <f t="shared" si="53"/>
        <v>9556</v>
      </c>
    </row>
    <row r="140" spans="1:6" ht="25.5" x14ac:dyDescent="0.25">
      <c r="A140" s="63">
        <v>65</v>
      </c>
      <c r="B140" s="95" t="s">
        <v>177</v>
      </c>
      <c r="C140" s="62">
        <f>C141</f>
        <v>9556</v>
      </c>
      <c r="D140" s="62">
        <f t="shared" si="53"/>
        <v>9556</v>
      </c>
      <c r="E140" s="62">
        <f t="shared" si="53"/>
        <v>9556</v>
      </c>
      <c r="F140" s="62">
        <f t="shared" si="53"/>
        <v>9556</v>
      </c>
    </row>
    <row r="141" spans="1:6" x14ac:dyDescent="0.25">
      <c r="A141" s="63">
        <v>652</v>
      </c>
      <c r="B141" s="88" t="s">
        <v>186</v>
      </c>
      <c r="C141" s="64">
        <f t="shared" si="52"/>
        <v>9556</v>
      </c>
      <c r="D141" s="64">
        <f t="shared" si="52"/>
        <v>9556</v>
      </c>
      <c r="E141" s="64">
        <f t="shared" si="52"/>
        <v>9556</v>
      </c>
      <c r="F141" s="64">
        <f t="shared" si="52"/>
        <v>9556</v>
      </c>
    </row>
    <row r="142" spans="1:6" x14ac:dyDescent="0.25">
      <c r="A142" s="63">
        <v>65264</v>
      </c>
      <c r="B142" s="88" t="s">
        <v>187</v>
      </c>
      <c r="C142" s="64">
        <v>9556</v>
      </c>
      <c r="D142" s="64">
        <v>9556</v>
      </c>
      <c r="E142" s="64">
        <v>9556</v>
      </c>
      <c r="F142" s="64">
        <v>9556</v>
      </c>
    </row>
  </sheetData>
  <pageMargins left="0.7" right="0.7" top="0.75" bottom="0.75" header="0.3" footer="0.3"/>
  <pageSetup paperSize="9" scale="62" fitToHeight="0" orientation="landscape" r:id="rId1"/>
  <ignoredErrors>
    <ignoredError sqref="C127 D127:E1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5"/>
  <sheetViews>
    <sheetView workbookViewId="0">
      <selection activeCell="I27" sqref="I27"/>
    </sheetView>
  </sheetViews>
  <sheetFormatPr defaultRowHeight="15" x14ac:dyDescent="0.25"/>
  <cols>
    <col min="1" max="1" width="20.42578125" customWidth="1"/>
    <col min="2" max="2" width="63" customWidth="1"/>
    <col min="3" max="3" width="18.140625" customWidth="1"/>
    <col min="4" max="4" width="16.85546875" customWidth="1"/>
    <col min="5" max="5" width="14.42578125" customWidth="1"/>
    <col min="6" max="6" width="13.140625" customWidth="1"/>
  </cols>
  <sheetData>
    <row r="1" spans="1:9" ht="15.75" customHeight="1" x14ac:dyDescent="0.25">
      <c r="A1" s="215" t="s">
        <v>211</v>
      </c>
      <c r="B1" s="215"/>
      <c r="C1" s="215"/>
      <c r="D1" s="215"/>
      <c r="E1" s="215"/>
      <c r="F1" s="215"/>
      <c r="G1" s="205"/>
      <c r="H1" s="205"/>
      <c r="I1" s="205"/>
    </row>
    <row r="2" spans="1:9" ht="18" x14ac:dyDescent="0.25">
      <c r="A2" s="137"/>
      <c r="B2" s="137"/>
      <c r="C2" s="137"/>
      <c r="D2" s="137"/>
      <c r="E2" s="137"/>
      <c r="F2" s="137"/>
      <c r="G2" s="137"/>
      <c r="H2" s="138"/>
      <c r="I2" s="138"/>
    </row>
    <row r="3" spans="1:9" ht="15.75" x14ac:dyDescent="0.25">
      <c r="A3" s="237" t="s">
        <v>250</v>
      </c>
      <c r="B3" s="237"/>
      <c r="C3" s="237"/>
      <c r="D3" s="237"/>
      <c r="E3" s="237"/>
      <c r="F3" s="237"/>
      <c r="G3" s="204"/>
      <c r="H3" s="204"/>
      <c r="I3" s="204"/>
    </row>
    <row r="4" spans="1:9" ht="45" x14ac:dyDescent="0.25">
      <c r="A4" s="59" t="s">
        <v>22</v>
      </c>
      <c r="B4" s="59" t="s">
        <v>23</v>
      </c>
      <c r="C4" s="72" t="s">
        <v>263</v>
      </c>
      <c r="D4" s="72" t="s">
        <v>264</v>
      </c>
      <c r="E4" s="72" t="s">
        <v>265</v>
      </c>
      <c r="F4" s="72" t="s">
        <v>266</v>
      </c>
    </row>
    <row r="5" spans="1:9" x14ac:dyDescent="0.25">
      <c r="A5" s="59"/>
      <c r="B5" s="59" t="s">
        <v>1</v>
      </c>
      <c r="C5" s="75">
        <f>C6+C22+C93+C98</f>
        <v>1995947</v>
      </c>
      <c r="D5" s="75">
        <f>D6+D22+D93+D98</f>
        <v>2285588</v>
      </c>
      <c r="E5" s="75">
        <f>E6+E22+E93+E98</f>
        <v>2286588</v>
      </c>
      <c r="F5" s="75">
        <f>F6+F22+F93+F98</f>
        <v>2286588</v>
      </c>
    </row>
    <row r="6" spans="1:9" x14ac:dyDescent="0.25">
      <c r="A6" s="22" t="s">
        <v>15</v>
      </c>
      <c r="B6" s="23" t="s">
        <v>14</v>
      </c>
      <c r="C6" s="24">
        <f>C7+C12+C16</f>
        <v>1496191</v>
      </c>
      <c r="D6" s="24">
        <f t="shared" ref="D6:F6" si="0">D7+D12+D16</f>
        <v>1777800</v>
      </c>
      <c r="E6" s="24">
        <f t="shared" si="0"/>
        <v>1777800</v>
      </c>
      <c r="F6" s="24">
        <f t="shared" si="0"/>
        <v>1777800</v>
      </c>
    </row>
    <row r="7" spans="1:9" x14ac:dyDescent="0.25">
      <c r="A7" s="76" t="s">
        <v>69</v>
      </c>
      <c r="B7" s="77" t="s">
        <v>13</v>
      </c>
      <c r="C7" s="78">
        <f>C8</f>
        <v>145670</v>
      </c>
      <c r="D7" s="78">
        <f t="shared" ref="D7:F7" si="1">D8</f>
        <v>148000</v>
      </c>
      <c r="E7" s="78">
        <f t="shared" si="1"/>
        <v>148000</v>
      </c>
      <c r="F7" s="78">
        <f t="shared" si="1"/>
        <v>148000</v>
      </c>
    </row>
    <row r="8" spans="1:9" x14ac:dyDescent="0.25">
      <c r="A8" s="19" t="s">
        <v>9</v>
      </c>
      <c r="B8" s="20" t="s">
        <v>12</v>
      </c>
      <c r="C8" s="21">
        <f>C9</f>
        <v>145670</v>
      </c>
      <c r="D8" s="21">
        <f t="shared" ref="D8:F8" si="2">D9</f>
        <v>148000</v>
      </c>
      <c r="E8" s="21">
        <f t="shared" si="2"/>
        <v>148000</v>
      </c>
      <c r="F8" s="21">
        <f t="shared" si="2"/>
        <v>148000</v>
      </c>
    </row>
    <row r="9" spans="1:9" x14ac:dyDescent="0.25">
      <c r="A9" s="60">
        <v>3</v>
      </c>
      <c r="B9" s="61" t="s">
        <v>10</v>
      </c>
      <c r="C9" s="62">
        <f>SUM(C10:C11)</f>
        <v>145670</v>
      </c>
      <c r="D9" s="62">
        <f t="shared" ref="D9:F9" si="3">SUM(D10:D11)</f>
        <v>148000</v>
      </c>
      <c r="E9" s="62">
        <f t="shared" si="3"/>
        <v>148000</v>
      </c>
      <c r="F9" s="62">
        <f t="shared" si="3"/>
        <v>148000</v>
      </c>
    </row>
    <row r="10" spans="1:9" x14ac:dyDescent="0.25">
      <c r="A10" s="60">
        <v>32</v>
      </c>
      <c r="B10" s="61" t="s">
        <v>11</v>
      </c>
      <c r="C10" s="62">
        <f>'Rashodi na petu'!C7</f>
        <v>144608</v>
      </c>
      <c r="D10" s="62">
        <f>'Rashodi na petu'!D7</f>
        <v>146971</v>
      </c>
      <c r="E10" s="62">
        <f>'Rashodi na petu'!E7</f>
        <v>146971</v>
      </c>
      <c r="F10" s="62">
        <f>'Rashodi na petu'!F7</f>
        <v>146971</v>
      </c>
    </row>
    <row r="11" spans="1:9" x14ac:dyDescent="0.25">
      <c r="A11" s="60">
        <v>34</v>
      </c>
      <c r="B11" s="61" t="s">
        <v>21</v>
      </c>
      <c r="C11" s="62">
        <f>'Rashodi na petu'!C56</f>
        <v>1062</v>
      </c>
      <c r="D11" s="62">
        <f>'Rashodi na petu'!D56</f>
        <v>1029</v>
      </c>
      <c r="E11" s="62">
        <f>'Rashodi na petu'!E56</f>
        <v>1029</v>
      </c>
      <c r="F11" s="62">
        <f>'Rashodi na petu'!F56</f>
        <v>1029</v>
      </c>
    </row>
    <row r="12" spans="1:9" ht="15" customHeight="1" x14ac:dyDescent="0.25">
      <c r="A12" s="76" t="s">
        <v>24</v>
      </c>
      <c r="B12" s="84" t="s">
        <v>25</v>
      </c>
      <c r="C12" s="78">
        <f>C13</f>
        <v>0</v>
      </c>
      <c r="D12" s="78">
        <f t="shared" ref="D12:F14" si="4">D13</f>
        <v>0</v>
      </c>
      <c r="E12" s="78">
        <f t="shared" si="4"/>
        <v>0</v>
      </c>
      <c r="F12" s="78">
        <f t="shared" si="4"/>
        <v>0</v>
      </c>
    </row>
    <row r="13" spans="1:9" x14ac:dyDescent="0.25">
      <c r="A13" s="19" t="s">
        <v>9</v>
      </c>
      <c r="B13" s="20" t="s">
        <v>12</v>
      </c>
      <c r="C13" s="21">
        <f>C14</f>
        <v>0</v>
      </c>
      <c r="D13" s="21">
        <f t="shared" si="4"/>
        <v>0</v>
      </c>
      <c r="E13" s="21">
        <f t="shared" si="4"/>
        <v>0</v>
      </c>
      <c r="F13" s="21">
        <f t="shared" si="4"/>
        <v>0</v>
      </c>
    </row>
    <row r="14" spans="1:9" x14ac:dyDescent="0.25">
      <c r="A14" s="60">
        <v>3</v>
      </c>
      <c r="B14" s="61" t="s">
        <v>10</v>
      </c>
      <c r="C14" s="62">
        <f>C15</f>
        <v>0</v>
      </c>
      <c r="D14" s="62">
        <f t="shared" si="4"/>
        <v>0</v>
      </c>
      <c r="E14" s="62">
        <f t="shared" si="4"/>
        <v>0</v>
      </c>
      <c r="F14" s="62">
        <f t="shared" si="4"/>
        <v>0</v>
      </c>
    </row>
    <row r="15" spans="1:9" x14ac:dyDescent="0.25">
      <c r="A15" s="60">
        <v>32</v>
      </c>
      <c r="B15" s="61" t="s">
        <v>11</v>
      </c>
      <c r="C15" s="62">
        <f>'Rashodi na petu'!C62</f>
        <v>0</v>
      </c>
      <c r="D15" s="62">
        <f>'Rashodi na petu'!D62</f>
        <v>0</v>
      </c>
      <c r="E15" s="62">
        <f>'Rashodi na petu'!E62</f>
        <v>0</v>
      </c>
      <c r="F15" s="62">
        <f>'Rashodi na petu'!F62</f>
        <v>0</v>
      </c>
    </row>
    <row r="16" spans="1:9" x14ac:dyDescent="0.25">
      <c r="A16" s="76" t="s">
        <v>70</v>
      </c>
      <c r="B16" s="85" t="s">
        <v>71</v>
      </c>
      <c r="C16" s="78">
        <f>C17</f>
        <v>1350521</v>
      </c>
      <c r="D16" s="78">
        <f t="shared" ref="D16:F17" si="5">D17</f>
        <v>1629800</v>
      </c>
      <c r="E16" s="78">
        <f t="shared" si="5"/>
        <v>1629800</v>
      </c>
      <c r="F16" s="78">
        <f t="shared" si="5"/>
        <v>1629800</v>
      </c>
    </row>
    <row r="17" spans="1:6" x14ac:dyDescent="0.25">
      <c r="A17" s="19" t="s">
        <v>26</v>
      </c>
      <c r="B17" s="7" t="s">
        <v>72</v>
      </c>
      <c r="C17" s="21">
        <f>C18</f>
        <v>1350521</v>
      </c>
      <c r="D17" s="21">
        <f t="shared" si="5"/>
        <v>1629800</v>
      </c>
      <c r="E17" s="21">
        <f t="shared" si="5"/>
        <v>1629800</v>
      </c>
      <c r="F17" s="21">
        <f t="shared" si="5"/>
        <v>1629800</v>
      </c>
    </row>
    <row r="18" spans="1:6" x14ac:dyDescent="0.25">
      <c r="A18" s="60">
        <v>3</v>
      </c>
      <c r="B18" s="63" t="s">
        <v>10</v>
      </c>
      <c r="C18" s="62">
        <f>SUM(C19:C21)</f>
        <v>1350521</v>
      </c>
      <c r="D18" s="62">
        <f t="shared" ref="D18:F18" si="6">SUM(D19:D21)</f>
        <v>1629800</v>
      </c>
      <c r="E18" s="62">
        <f t="shared" si="6"/>
        <v>1629800</v>
      </c>
      <c r="F18" s="62">
        <f t="shared" si="6"/>
        <v>1629800</v>
      </c>
    </row>
    <row r="19" spans="1:6" x14ac:dyDescent="0.25">
      <c r="A19" s="60">
        <v>31</v>
      </c>
      <c r="B19" s="63" t="s">
        <v>73</v>
      </c>
      <c r="C19" s="62">
        <f>'Rashodi na petu'!C68</f>
        <v>1300750</v>
      </c>
      <c r="D19" s="62">
        <f>'Rashodi na petu'!D68</f>
        <v>1570800</v>
      </c>
      <c r="E19" s="62">
        <f>'Rashodi na petu'!E68</f>
        <v>1570800</v>
      </c>
      <c r="F19" s="62">
        <f>'Rashodi na petu'!F68</f>
        <v>1570800</v>
      </c>
    </row>
    <row r="20" spans="1:6" x14ac:dyDescent="0.25">
      <c r="A20" s="60">
        <v>32</v>
      </c>
      <c r="B20" s="63" t="s">
        <v>11</v>
      </c>
      <c r="C20" s="62">
        <f>'Rashodi na petu'!C82</f>
        <v>49771</v>
      </c>
      <c r="D20" s="62">
        <f>'Rashodi na petu'!D82</f>
        <v>59000</v>
      </c>
      <c r="E20" s="62">
        <f>'Rashodi na petu'!E82</f>
        <v>59000</v>
      </c>
      <c r="F20" s="62">
        <f>'Rashodi na petu'!F82</f>
        <v>59000</v>
      </c>
    </row>
    <row r="21" spans="1:6" x14ac:dyDescent="0.25">
      <c r="A21" s="60">
        <v>34</v>
      </c>
      <c r="B21" s="63" t="s">
        <v>21</v>
      </c>
      <c r="C21" s="62">
        <f>'Rashodi na petu'!C91</f>
        <v>0</v>
      </c>
      <c r="D21" s="62">
        <f>'Rashodi na petu'!D91</f>
        <v>0</v>
      </c>
      <c r="E21" s="62">
        <f>'Rashodi na petu'!E91</f>
        <v>0</v>
      </c>
      <c r="F21" s="62">
        <f>'Rashodi na petu'!F91</f>
        <v>0</v>
      </c>
    </row>
    <row r="22" spans="1:6" ht="15.75" customHeight="1" x14ac:dyDescent="0.25">
      <c r="A22" s="22" t="s">
        <v>96</v>
      </c>
      <c r="B22" s="83" t="s">
        <v>102</v>
      </c>
      <c r="C22" s="24">
        <f>C23+C45+C54+C61+C65+C74+C78+C86+C82</f>
        <v>462062</v>
      </c>
      <c r="D22" s="24">
        <f t="shared" ref="D22:F22" si="7">D23+D45+D54+D61+D65+D74+D78+D86+D82</f>
        <v>470094</v>
      </c>
      <c r="E22" s="24">
        <f t="shared" si="7"/>
        <v>471094</v>
      </c>
      <c r="F22" s="24">
        <f t="shared" si="7"/>
        <v>471094</v>
      </c>
    </row>
    <row r="23" spans="1:6" x14ac:dyDescent="0.25">
      <c r="A23" s="76" t="s">
        <v>97</v>
      </c>
      <c r="B23" s="85" t="s">
        <v>101</v>
      </c>
      <c r="C23" s="78">
        <f>C24+C27+C32+C36</f>
        <v>48940</v>
      </c>
      <c r="D23" s="78">
        <f t="shared" ref="D23:F23" si="8">D24+D27+D32+D36</f>
        <v>40283</v>
      </c>
      <c r="E23" s="78">
        <f t="shared" si="8"/>
        <v>40283</v>
      </c>
      <c r="F23" s="78">
        <f t="shared" si="8"/>
        <v>40283</v>
      </c>
    </row>
    <row r="24" spans="1:6" x14ac:dyDescent="0.25">
      <c r="A24" s="19" t="s">
        <v>98</v>
      </c>
      <c r="B24" s="7" t="s">
        <v>100</v>
      </c>
      <c r="C24" s="21">
        <f>C25</f>
        <v>22203</v>
      </c>
      <c r="D24" s="21">
        <f t="shared" ref="D24:F25" si="9">D25</f>
        <v>22500</v>
      </c>
      <c r="E24" s="21">
        <f t="shared" si="9"/>
        <v>22500</v>
      </c>
      <c r="F24" s="21">
        <f t="shared" si="9"/>
        <v>22500</v>
      </c>
    </row>
    <row r="25" spans="1:6" x14ac:dyDescent="0.25">
      <c r="A25" s="60">
        <v>3</v>
      </c>
      <c r="B25" s="63" t="s">
        <v>10</v>
      </c>
      <c r="C25" s="62">
        <f>C26</f>
        <v>22203</v>
      </c>
      <c r="D25" s="62">
        <f t="shared" si="9"/>
        <v>22500</v>
      </c>
      <c r="E25" s="62">
        <f t="shared" si="9"/>
        <v>22500</v>
      </c>
      <c r="F25" s="62">
        <f t="shared" si="9"/>
        <v>22500</v>
      </c>
    </row>
    <row r="26" spans="1:6" x14ac:dyDescent="0.25">
      <c r="A26" s="60">
        <v>32</v>
      </c>
      <c r="B26" s="63" t="s">
        <v>11</v>
      </c>
      <c r="C26" s="62">
        <f>'Rashodi na petu'!C100</f>
        <v>22203</v>
      </c>
      <c r="D26" s="62">
        <f>'Rashodi na petu'!D100</f>
        <v>22500</v>
      </c>
      <c r="E26" s="62">
        <f>'Rashodi na petu'!E100</f>
        <v>22500</v>
      </c>
      <c r="F26" s="62">
        <f>'Rashodi na petu'!F100</f>
        <v>22500</v>
      </c>
    </row>
    <row r="27" spans="1:6" x14ac:dyDescent="0.25">
      <c r="A27" s="19" t="s">
        <v>99</v>
      </c>
      <c r="B27" s="7" t="s">
        <v>104</v>
      </c>
      <c r="C27" s="21">
        <f>C28+C30</f>
        <v>1062</v>
      </c>
      <c r="D27" s="21">
        <f t="shared" ref="D27:E27" si="10">D28+D30</f>
        <v>1100</v>
      </c>
      <c r="E27" s="21">
        <f t="shared" si="10"/>
        <v>1100</v>
      </c>
      <c r="F27" s="21">
        <f>F28+F30</f>
        <v>1100</v>
      </c>
    </row>
    <row r="28" spans="1:6" x14ac:dyDescent="0.25">
      <c r="A28" s="60">
        <v>3</v>
      </c>
      <c r="B28" s="63" t="s">
        <v>10</v>
      </c>
      <c r="C28" s="62">
        <f>C29</f>
        <v>1062</v>
      </c>
      <c r="D28" s="62">
        <f t="shared" ref="D28:F28" si="11">D29</f>
        <v>1100</v>
      </c>
      <c r="E28" s="62">
        <f t="shared" si="11"/>
        <v>1100</v>
      </c>
      <c r="F28" s="62">
        <f t="shared" si="11"/>
        <v>1100</v>
      </c>
    </row>
    <row r="29" spans="1:6" x14ac:dyDescent="0.25">
      <c r="A29" s="60">
        <v>32</v>
      </c>
      <c r="B29" s="63" t="s">
        <v>11</v>
      </c>
      <c r="C29" s="62">
        <f>'Rashodi na petu'!C111</f>
        <v>1062</v>
      </c>
      <c r="D29" s="62">
        <f>'Rashodi na petu'!D111</f>
        <v>1100</v>
      </c>
      <c r="E29" s="62">
        <f>'Rashodi na petu'!E111</f>
        <v>1100</v>
      </c>
      <c r="F29" s="62">
        <f>'Rashodi na petu'!F111</f>
        <v>1100</v>
      </c>
    </row>
    <row r="30" spans="1:6" x14ac:dyDescent="0.25">
      <c r="A30" s="60">
        <v>4</v>
      </c>
      <c r="B30" s="63" t="s">
        <v>108</v>
      </c>
      <c r="C30" s="62">
        <f>C31</f>
        <v>0</v>
      </c>
      <c r="D30" s="62">
        <f t="shared" ref="D30:F30" si="12">D31</f>
        <v>0</v>
      </c>
      <c r="E30" s="62">
        <f t="shared" si="12"/>
        <v>0</v>
      </c>
      <c r="F30" s="62">
        <f t="shared" si="12"/>
        <v>0</v>
      </c>
    </row>
    <row r="31" spans="1:6" x14ac:dyDescent="0.25">
      <c r="A31" s="60">
        <v>42</v>
      </c>
      <c r="B31" s="63" t="s">
        <v>109</v>
      </c>
      <c r="C31" s="62">
        <f>'Rashodi na petu'!C117</f>
        <v>0</v>
      </c>
      <c r="D31" s="62">
        <f>'Rashodi na petu'!D117</f>
        <v>0</v>
      </c>
      <c r="E31" s="62">
        <f>'Rashodi na petu'!E117</f>
        <v>0</v>
      </c>
      <c r="F31" s="62">
        <f>'Rashodi na petu'!F117</f>
        <v>0</v>
      </c>
    </row>
    <row r="32" spans="1:6" x14ac:dyDescent="0.25">
      <c r="A32" s="46" t="s">
        <v>103</v>
      </c>
      <c r="B32" s="7" t="s">
        <v>114</v>
      </c>
      <c r="C32" s="21">
        <f>C33</f>
        <v>7351</v>
      </c>
      <c r="D32" s="21">
        <f t="shared" ref="D32:F32" si="13">D33</f>
        <v>0</v>
      </c>
      <c r="E32" s="21">
        <f t="shared" si="13"/>
        <v>0</v>
      </c>
      <c r="F32" s="21">
        <f t="shared" si="13"/>
        <v>0</v>
      </c>
    </row>
    <row r="33" spans="1:6" x14ac:dyDescent="0.25">
      <c r="A33" s="60">
        <v>3</v>
      </c>
      <c r="B33" s="63" t="s">
        <v>10</v>
      </c>
      <c r="C33" s="62">
        <f>SUM(C34:C35)</f>
        <v>7351</v>
      </c>
      <c r="D33" s="62">
        <f t="shared" ref="D33:F33" si="14">SUM(D34:D35)</f>
        <v>0</v>
      </c>
      <c r="E33" s="62">
        <f t="shared" si="14"/>
        <v>0</v>
      </c>
      <c r="F33" s="62">
        <f t="shared" si="14"/>
        <v>0</v>
      </c>
    </row>
    <row r="34" spans="1:6" x14ac:dyDescent="0.25">
      <c r="A34" s="60">
        <v>31</v>
      </c>
      <c r="B34" s="63" t="s">
        <v>73</v>
      </c>
      <c r="C34" s="62">
        <f>'Rashodi na petu'!C123</f>
        <v>0</v>
      </c>
      <c r="D34" s="62">
        <f>'Rashodi na petu'!D123</f>
        <v>0</v>
      </c>
      <c r="E34" s="62">
        <f>'Rashodi na petu'!E123</f>
        <v>0</v>
      </c>
      <c r="F34" s="62">
        <f>'Rashodi na petu'!F123</f>
        <v>0</v>
      </c>
    </row>
    <row r="35" spans="1:6" x14ac:dyDescent="0.25">
      <c r="A35" s="60">
        <v>32</v>
      </c>
      <c r="B35" s="63" t="s">
        <v>11</v>
      </c>
      <c r="C35" s="62">
        <f>'Rashodi na petu'!C126</f>
        <v>7351</v>
      </c>
      <c r="D35" s="62">
        <f>'Rashodi na petu'!D126</f>
        <v>0</v>
      </c>
      <c r="E35" s="62">
        <f>'Rashodi na petu'!E126</f>
        <v>0</v>
      </c>
      <c r="F35" s="62">
        <f>'Rashodi na petu'!F126</f>
        <v>0</v>
      </c>
    </row>
    <row r="36" spans="1:6" x14ac:dyDescent="0.25">
      <c r="A36" s="19" t="s">
        <v>113</v>
      </c>
      <c r="B36" s="7" t="s">
        <v>118</v>
      </c>
      <c r="C36" s="21">
        <f>C37+C43</f>
        <v>18324</v>
      </c>
      <c r="D36" s="21">
        <f t="shared" ref="D36:F36" si="15">D37+D43</f>
        <v>16683</v>
      </c>
      <c r="E36" s="21">
        <f t="shared" si="15"/>
        <v>16683</v>
      </c>
      <c r="F36" s="21">
        <f t="shared" si="15"/>
        <v>16683</v>
      </c>
    </row>
    <row r="37" spans="1:6" x14ac:dyDescent="0.25">
      <c r="A37" s="60">
        <v>3</v>
      </c>
      <c r="B37" s="63" t="s">
        <v>10</v>
      </c>
      <c r="C37" s="62">
        <f>SUM(C38:C42)</f>
        <v>18324</v>
      </c>
      <c r="D37" s="62">
        <f t="shared" ref="D37:F37" si="16">SUM(D38:D42)</f>
        <v>16683</v>
      </c>
      <c r="E37" s="62">
        <f t="shared" si="16"/>
        <v>16683</v>
      </c>
      <c r="F37" s="62">
        <f t="shared" si="16"/>
        <v>16683</v>
      </c>
    </row>
    <row r="38" spans="1:6" x14ac:dyDescent="0.25">
      <c r="A38" s="60">
        <v>31</v>
      </c>
      <c r="B38" s="63" t="s">
        <v>73</v>
      </c>
      <c r="C38" s="62">
        <f>'Rashodi na petu'!C141</f>
        <v>0</v>
      </c>
      <c r="D38" s="62">
        <f>'Rashodi na petu'!D141</f>
        <v>0</v>
      </c>
      <c r="E38" s="62">
        <f>'Rashodi na petu'!E141</f>
        <v>0</v>
      </c>
      <c r="F38" s="62">
        <f>'Rashodi na petu'!F141</f>
        <v>0</v>
      </c>
    </row>
    <row r="39" spans="1:6" x14ac:dyDescent="0.25">
      <c r="A39" s="60">
        <v>32</v>
      </c>
      <c r="B39" s="63" t="s">
        <v>11</v>
      </c>
      <c r="C39" s="62">
        <f>'Rashodi na petu'!C146</f>
        <v>16683</v>
      </c>
      <c r="D39" s="62">
        <f>'Rashodi na petu'!D146</f>
        <v>16683</v>
      </c>
      <c r="E39" s="62">
        <f>'Rashodi na petu'!E146</f>
        <v>16683</v>
      </c>
      <c r="F39" s="62">
        <f>'Rashodi na petu'!F146</f>
        <v>16683</v>
      </c>
    </row>
    <row r="40" spans="1:6" x14ac:dyDescent="0.25">
      <c r="A40" s="60">
        <v>34</v>
      </c>
      <c r="B40" s="63" t="s">
        <v>21</v>
      </c>
      <c r="C40" s="62">
        <f>'Rashodi na petu'!C172</f>
        <v>0</v>
      </c>
      <c r="D40" s="62">
        <f>'Rashodi na petu'!D172</f>
        <v>0</v>
      </c>
      <c r="E40" s="62">
        <f>'Rashodi na petu'!E172</f>
        <v>0</v>
      </c>
      <c r="F40" s="62">
        <f>'Rashodi na petu'!F172</f>
        <v>0</v>
      </c>
    </row>
    <row r="41" spans="1:6" x14ac:dyDescent="0.25">
      <c r="A41" s="60">
        <v>37</v>
      </c>
      <c r="B41" s="63" t="s">
        <v>133</v>
      </c>
      <c r="C41" s="62">
        <f>'Rashodi na petu'!C177</f>
        <v>0</v>
      </c>
      <c r="D41" s="62">
        <f>'Rashodi na petu'!D177</f>
        <v>0</v>
      </c>
      <c r="E41" s="62">
        <f>'Rashodi na petu'!E177</f>
        <v>0</v>
      </c>
      <c r="F41" s="62">
        <f>'Rashodi na petu'!F177</f>
        <v>0</v>
      </c>
    </row>
    <row r="42" spans="1:6" x14ac:dyDescent="0.25">
      <c r="A42" s="60">
        <v>38</v>
      </c>
      <c r="B42" s="63" t="s">
        <v>268</v>
      </c>
      <c r="C42" s="62">
        <f>'Rashodi na petu'!C182</f>
        <v>1641</v>
      </c>
      <c r="D42" s="62">
        <f>'Rashodi na petu'!D182</f>
        <v>0</v>
      </c>
      <c r="E42" s="62">
        <f>'Rashodi na petu'!E182</f>
        <v>0</v>
      </c>
      <c r="F42" s="62">
        <f>'Rashodi na petu'!F182</f>
        <v>0</v>
      </c>
    </row>
    <row r="43" spans="1:6" x14ac:dyDescent="0.25">
      <c r="A43" s="60">
        <v>4</v>
      </c>
      <c r="B43" s="63" t="s">
        <v>108</v>
      </c>
      <c r="C43" s="62">
        <f>C44</f>
        <v>0</v>
      </c>
      <c r="D43" s="62">
        <f t="shared" ref="D43:F43" si="17">D44</f>
        <v>0</v>
      </c>
      <c r="E43" s="62">
        <f t="shared" si="17"/>
        <v>0</v>
      </c>
      <c r="F43" s="62">
        <f t="shared" si="17"/>
        <v>0</v>
      </c>
    </row>
    <row r="44" spans="1:6" x14ac:dyDescent="0.25">
      <c r="A44" s="60">
        <v>42</v>
      </c>
      <c r="B44" s="63" t="s">
        <v>109</v>
      </c>
      <c r="C44" s="62">
        <f>'Rashodi na petu'!C186</f>
        <v>0</v>
      </c>
      <c r="D44" s="62">
        <f>'Rashodi na petu'!D186</f>
        <v>0</v>
      </c>
      <c r="E44" s="62">
        <f>'Rashodi na petu'!E186</f>
        <v>0</v>
      </c>
      <c r="F44" s="62">
        <f>'Rashodi na petu'!F186</f>
        <v>0</v>
      </c>
    </row>
    <row r="45" spans="1:6" x14ac:dyDescent="0.25">
      <c r="A45" s="76" t="s">
        <v>119</v>
      </c>
      <c r="B45" s="85" t="s">
        <v>139</v>
      </c>
      <c r="C45" s="78">
        <f>C46+C51</f>
        <v>114317</v>
      </c>
      <c r="D45" s="78">
        <f t="shared" ref="D45:F45" si="18">D46+D51</f>
        <v>150989</v>
      </c>
      <c r="E45" s="78">
        <f t="shared" si="18"/>
        <v>150989</v>
      </c>
      <c r="F45" s="78">
        <f t="shared" si="18"/>
        <v>150989</v>
      </c>
    </row>
    <row r="46" spans="1:6" x14ac:dyDescent="0.25">
      <c r="A46" s="79" t="s">
        <v>98</v>
      </c>
      <c r="B46" s="80" t="s">
        <v>100</v>
      </c>
      <c r="C46" s="81">
        <f>C47</f>
        <v>90029</v>
      </c>
      <c r="D46" s="81">
        <f t="shared" ref="D46:F46" si="19">D47</f>
        <v>107600</v>
      </c>
      <c r="E46" s="81">
        <f t="shared" si="19"/>
        <v>107600</v>
      </c>
      <c r="F46" s="81">
        <f t="shared" si="19"/>
        <v>107600</v>
      </c>
    </row>
    <row r="47" spans="1:6" x14ac:dyDescent="0.25">
      <c r="A47" s="60">
        <v>3</v>
      </c>
      <c r="B47" s="63" t="s">
        <v>10</v>
      </c>
      <c r="C47" s="62">
        <f>SUM(C48:C50)</f>
        <v>90029</v>
      </c>
      <c r="D47" s="62">
        <f t="shared" ref="D47:F47" si="20">SUM(D48:D50)</f>
        <v>107600</v>
      </c>
      <c r="E47" s="62">
        <f t="shared" si="20"/>
        <v>107600</v>
      </c>
      <c r="F47" s="62">
        <f t="shared" si="20"/>
        <v>107600</v>
      </c>
    </row>
    <row r="48" spans="1:6" x14ac:dyDescent="0.25">
      <c r="A48" s="60">
        <v>31</v>
      </c>
      <c r="B48" s="63" t="s">
        <v>73</v>
      </c>
      <c r="C48" s="62">
        <f>'Rashodi na petu'!C194</f>
        <v>89365</v>
      </c>
      <c r="D48" s="62">
        <f>'Rashodi na petu'!D194</f>
        <v>106400</v>
      </c>
      <c r="E48" s="62">
        <f>'Rashodi na petu'!E194</f>
        <v>106400</v>
      </c>
      <c r="F48" s="62">
        <f>'Rashodi na petu'!F194</f>
        <v>106400</v>
      </c>
    </row>
    <row r="49" spans="1:6" x14ac:dyDescent="0.25">
      <c r="A49" s="60">
        <v>32</v>
      </c>
      <c r="B49" s="63" t="s">
        <v>11</v>
      </c>
      <c r="C49" s="62">
        <f>'Rashodi na petu'!C208</f>
        <v>664</v>
      </c>
      <c r="D49" s="62">
        <f>'Rashodi na petu'!D208</f>
        <v>1200</v>
      </c>
      <c r="E49" s="62">
        <f>'Rashodi na petu'!E208</f>
        <v>1200</v>
      </c>
      <c r="F49" s="62">
        <f>'Rashodi na petu'!F208</f>
        <v>1200</v>
      </c>
    </row>
    <row r="50" spans="1:6" x14ac:dyDescent="0.25">
      <c r="A50" s="60">
        <v>34</v>
      </c>
      <c r="B50" s="63" t="s">
        <v>21</v>
      </c>
      <c r="C50" s="62">
        <f>'Rashodi na petu'!C213</f>
        <v>0</v>
      </c>
      <c r="D50" s="62">
        <f>'Rashodi na petu'!D213</f>
        <v>0</v>
      </c>
      <c r="E50" s="62">
        <f>'Rashodi na petu'!E213</f>
        <v>0</v>
      </c>
      <c r="F50" s="62">
        <f>'Rashodi na petu'!F213</f>
        <v>0</v>
      </c>
    </row>
    <row r="51" spans="1:6" x14ac:dyDescent="0.25">
      <c r="A51" s="79" t="s">
        <v>113</v>
      </c>
      <c r="B51" s="80" t="s">
        <v>118</v>
      </c>
      <c r="C51" s="81">
        <f>C52</f>
        <v>24288</v>
      </c>
      <c r="D51" s="81">
        <f t="shared" ref="D51:F52" si="21">D52</f>
        <v>43389</v>
      </c>
      <c r="E51" s="81">
        <f t="shared" si="21"/>
        <v>43389</v>
      </c>
      <c r="F51" s="81">
        <f t="shared" si="21"/>
        <v>43389</v>
      </c>
    </row>
    <row r="52" spans="1:6" x14ac:dyDescent="0.25">
      <c r="A52" s="60">
        <v>3</v>
      </c>
      <c r="B52" s="63" t="s">
        <v>10</v>
      </c>
      <c r="C52" s="62">
        <f>C53</f>
        <v>24288</v>
      </c>
      <c r="D52" s="62">
        <f t="shared" si="21"/>
        <v>43389</v>
      </c>
      <c r="E52" s="62">
        <f t="shared" si="21"/>
        <v>43389</v>
      </c>
      <c r="F52" s="62">
        <f t="shared" si="21"/>
        <v>43389</v>
      </c>
    </row>
    <row r="53" spans="1:6" x14ac:dyDescent="0.25">
      <c r="A53" s="60">
        <v>32</v>
      </c>
      <c r="B53" s="63" t="s">
        <v>11</v>
      </c>
      <c r="C53" s="62">
        <f>'Rashodi na petu'!C220</f>
        <v>24288</v>
      </c>
      <c r="D53" s="62">
        <f>'Rashodi na petu'!D220</f>
        <v>43389</v>
      </c>
      <c r="E53" s="62">
        <f>'Rashodi na petu'!E220</f>
        <v>43389</v>
      </c>
      <c r="F53" s="62">
        <f>'Rashodi na petu'!F220</f>
        <v>43389</v>
      </c>
    </row>
    <row r="54" spans="1:6" x14ac:dyDescent="0.25">
      <c r="A54" s="76" t="s">
        <v>120</v>
      </c>
      <c r="B54" s="85" t="s">
        <v>121</v>
      </c>
      <c r="C54" s="78">
        <f>C55+C58</f>
        <v>50998</v>
      </c>
      <c r="D54" s="78">
        <f t="shared" ref="D54:F54" si="22">D55+D58</f>
        <v>0</v>
      </c>
      <c r="E54" s="78">
        <f t="shared" si="22"/>
        <v>0</v>
      </c>
      <c r="F54" s="78">
        <f t="shared" si="22"/>
        <v>0</v>
      </c>
    </row>
    <row r="55" spans="1:6" x14ac:dyDescent="0.25">
      <c r="A55" s="19" t="s">
        <v>98</v>
      </c>
      <c r="B55" s="7" t="s">
        <v>100</v>
      </c>
      <c r="C55" s="21">
        <f>C56</f>
        <v>19808</v>
      </c>
      <c r="D55" s="21">
        <f t="shared" ref="D55:F55" si="23">D56</f>
        <v>0</v>
      </c>
      <c r="E55" s="21">
        <f t="shared" si="23"/>
        <v>0</v>
      </c>
      <c r="F55" s="21">
        <f t="shared" si="23"/>
        <v>0</v>
      </c>
    </row>
    <row r="56" spans="1:6" x14ac:dyDescent="0.25">
      <c r="A56" s="60">
        <v>3</v>
      </c>
      <c r="B56" s="63" t="s">
        <v>10</v>
      </c>
      <c r="C56" s="62">
        <f>C57</f>
        <v>19808</v>
      </c>
      <c r="D56" s="62">
        <f>D57</f>
        <v>0</v>
      </c>
      <c r="E56" s="62">
        <f>E57</f>
        <v>0</v>
      </c>
      <c r="F56" s="62">
        <f>F57</f>
        <v>0</v>
      </c>
    </row>
    <row r="57" spans="1:6" x14ac:dyDescent="0.25">
      <c r="A57" s="60">
        <v>32</v>
      </c>
      <c r="B57" s="63" t="s">
        <v>11</v>
      </c>
      <c r="C57" s="62">
        <f>'Rashodi na petu'!C235</f>
        <v>19808</v>
      </c>
      <c r="D57" s="62">
        <f>'Rashodi na petu'!D235</f>
        <v>0</v>
      </c>
      <c r="E57" s="62">
        <f>'Rashodi na petu'!E235</f>
        <v>0</v>
      </c>
      <c r="F57" s="62">
        <f>'Rashodi na petu'!F235</f>
        <v>0</v>
      </c>
    </row>
    <row r="58" spans="1:6" x14ac:dyDescent="0.25">
      <c r="A58" s="19" t="s">
        <v>271</v>
      </c>
      <c r="B58" s="7" t="s">
        <v>273</v>
      </c>
      <c r="C58" s="21">
        <f>C59</f>
        <v>31190</v>
      </c>
      <c r="D58" s="21">
        <f t="shared" ref="D58:F58" si="24">D59</f>
        <v>0</v>
      </c>
      <c r="E58" s="21">
        <f t="shared" si="24"/>
        <v>0</v>
      </c>
      <c r="F58" s="21">
        <f t="shared" si="24"/>
        <v>0</v>
      </c>
    </row>
    <row r="59" spans="1:6" x14ac:dyDescent="0.25">
      <c r="A59" s="60">
        <v>3</v>
      </c>
      <c r="B59" s="63" t="s">
        <v>10</v>
      </c>
      <c r="C59" s="62">
        <f>C60</f>
        <v>31190</v>
      </c>
      <c r="D59" s="62">
        <f>D60</f>
        <v>0</v>
      </c>
      <c r="E59" s="62">
        <f>E60</f>
        <v>0</v>
      </c>
      <c r="F59" s="62">
        <f>F60</f>
        <v>0</v>
      </c>
    </row>
    <row r="60" spans="1:6" x14ac:dyDescent="0.25">
      <c r="A60" s="60">
        <v>32</v>
      </c>
      <c r="B60" s="63" t="s">
        <v>11</v>
      </c>
      <c r="C60" s="62">
        <f>'Rashodi na petu'!C242</f>
        <v>31190</v>
      </c>
      <c r="D60" s="62">
        <f>'Rashodi na petu'!D242</f>
        <v>0</v>
      </c>
      <c r="E60" s="62">
        <f>'Rashodi na petu'!E242</f>
        <v>0</v>
      </c>
      <c r="F60" s="62">
        <f>'Rashodi na petu'!F242</f>
        <v>0</v>
      </c>
    </row>
    <row r="61" spans="1:6" x14ac:dyDescent="0.25">
      <c r="A61" s="76" t="s">
        <v>122</v>
      </c>
      <c r="B61" s="85" t="s">
        <v>140</v>
      </c>
      <c r="C61" s="78">
        <f>C62</f>
        <v>22500</v>
      </c>
      <c r="D61" s="78">
        <f t="shared" ref="D61:F63" si="25">D62</f>
        <v>27200</v>
      </c>
      <c r="E61" s="78">
        <f t="shared" si="25"/>
        <v>27200</v>
      </c>
      <c r="F61" s="78">
        <f t="shared" si="25"/>
        <v>27200</v>
      </c>
    </row>
    <row r="62" spans="1:6" x14ac:dyDescent="0.25">
      <c r="A62" s="19" t="s">
        <v>98</v>
      </c>
      <c r="B62" s="7" t="s">
        <v>100</v>
      </c>
      <c r="C62" s="49">
        <f>C63</f>
        <v>22500</v>
      </c>
      <c r="D62" s="49">
        <f t="shared" si="25"/>
        <v>27200</v>
      </c>
      <c r="E62" s="49">
        <f t="shared" si="25"/>
        <v>27200</v>
      </c>
      <c r="F62" s="49">
        <f t="shared" si="25"/>
        <v>27200</v>
      </c>
    </row>
    <row r="63" spans="1:6" x14ac:dyDescent="0.25">
      <c r="A63" s="60">
        <v>3</v>
      </c>
      <c r="B63" s="63" t="s">
        <v>10</v>
      </c>
      <c r="C63" s="62">
        <f>C64</f>
        <v>22500</v>
      </c>
      <c r="D63" s="62">
        <f t="shared" si="25"/>
        <v>27200</v>
      </c>
      <c r="E63" s="62">
        <f t="shared" si="25"/>
        <v>27200</v>
      </c>
      <c r="F63" s="62">
        <f t="shared" si="25"/>
        <v>27200</v>
      </c>
    </row>
    <row r="64" spans="1:6" x14ac:dyDescent="0.25">
      <c r="A64" s="60">
        <v>31</v>
      </c>
      <c r="B64" s="63" t="s">
        <v>73</v>
      </c>
      <c r="C64" s="62">
        <f>'Rashodi na petu'!C246</f>
        <v>22500</v>
      </c>
      <c r="D64" s="62">
        <f>'Rashodi na petu'!D246</f>
        <v>27200</v>
      </c>
      <c r="E64" s="62">
        <f>'Rashodi na petu'!E246</f>
        <v>27200</v>
      </c>
      <c r="F64" s="62">
        <f>'Rashodi na petu'!F246</f>
        <v>27200</v>
      </c>
    </row>
    <row r="65" spans="1:6" x14ac:dyDescent="0.25">
      <c r="A65" s="76" t="s">
        <v>123</v>
      </c>
      <c r="B65" s="85" t="s">
        <v>142</v>
      </c>
      <c r="C65" s="78">
        <f>C66+C70</f>
        <v>89077</v>
      </c>
      <c r="D65" s="78">
        <f t="shared" ref="D65:F65" si="26">D66+D70</f>
        <v>120200</v>
      </c>
      <c r="E65" s="78">
        <f t="shared" si="26"/>
        <v>121200</v>
      </c>
      <c r="F65" s="78">
        <f t="shared" si="26"/>
        <v>121200</v>
      </c>
    </row>
    <row r="66" spans="1:6" x14ac:dyDescent="0.25">
      <c r="A66" s="19" t="s">
        <v>98</v>
      </c>
      <c r="B66" s="7" t="s">
        <v>3</v>
      </c>
      <c r="C66" s="21">
        <f>C67</f>
        <v>48279</v>
      </c>
      <c r="D66" s="21">
        <f t="shared" ref="D66:F66" si="27">D67</f>
        <v>66600</v>
      </c>
      <c r="E66" s="21">
        <f t="shared" si="27"/>
        <v>66600</v>
      </c>
      <c r="F66" s="21">
        <f t="shared" si="27"/>
        <v>66600</v>
      </c>
    </row>
    <row r="67" spans="1:6" x14ac:dyDescent="0.25">
      <c r="A67" s="60">
        <v>3</v>
      </c>
      <c r="B67" s="63" t="s">
        <v>10</v>
      </c>
      <c r="C67" s="62">
        <f>SUM(C68:C69)</f>
        <v>48279</v>
      </c>
      <c r="D67" s="62">
        <f t="shared" ref="D67:F67" si="28">SUM(D68:D69)</f>
        <v>66600</v>
      </c>
      <c r="E67" s="62">
        <f t="shared" si="28"/>
        <v>66600</v>
      </c>
      <c r="F67" s="62">
        <f t="shared" si="28"/>
        <v>66600</v>
      </c>
    </row>
    <row r="68" spans="1:6" x14ac:dyDescent="0.25">
      <c r="A68" s="60">
        <v>31</v>
      </c>
      <c r="B68" s="63" t="s">
        <v>73</v>
      </c>
      <c r="C68" s="62">
        <f>'Rashodi na petu'!C257</f>
        <v>47084</v>
      </c>
      <c r="D68" s="62">
        <f>'Rashodi na petu'!D257</f>
        <v>63600</v>
      </c>
      <c r="E68" s="62">
        <f>'Rashodi na petu'!E257</f>
        <v>63600</v>
      </c>
      <c r="F68" s="62">
        <f>'Rashodi na petu'!F257</f>
        <v>63600</v>
      </c>
    </row>
    <row r="69" spans="1:6" x14ac:dyDescent="0.25">
      <c r="A69" s="58">
        <v>32</v>
      </c>
      <c r="B69" s="47" t="s">
        <v>11</v>
      </c>
      <c r="C69" s="44">
        <f>'Rashodi na petu'!C267</f>
        <v>1195</v>
      </c>
      <c r="D69" s="44">
        <f>'Rashodi na petu'!D267</f>
        <v>3000</v>
      </c>
      <c r="E69" s="44">
        <f>'Rashodi na petu'!E267</f>
        <v>3000</v>
      </c>
      <c r="F69" s="44">
        <f>'Rashodi na petu'!F267</f>
        <v>3000</v>
      </c>
    </row>
    <row r="70" spans="1:6" x14ac:dyDescent="0.25">
      <c r="A70" s="19" t="s">
        <v>124</v>
      </c>
      <c r="B70" s="7" t="s">
        <v>143</v>
      </c>
      <c r="C70" s="21">
        <f>C71</f>
        <v>40798</v>
      </c>
      <c r="D70" s="21">
        <f t="shared" ref="D70:F70" si="29">D71</f>
        <v>53600</v>
      </c>
      <c r="E70" s="21">
        <f t="shared" si="29"/>
        <v>54600</v>
      </c>
      <c r="F70" s="21">
        <f t="shared" si="29"/>
        <v>54600</v>
      </c>
    </row>
    <row r="71" spans="1:6" x14ac:dyDescent="0.25">
      <c r="A71" s="60">
        <v>3</v>
      </c>
      <c r="B71" s="63" t="s">
        <v>10</v>
      </c>
      <c r="C71" s="62">
        <f>SUM(C72:C73)</f>
        <v>40798</v>
      </c>
      <c r="D71" s="62">
        <f t="shared" ref="D71:F71" si="30">SUM(D72:D73)</f>
        <v>53600</v>
      </c>
      <c r="E71" s="62">
        <f t="shared" si="30"/>
        <v>54600</v>
      </c>
      <c r="F71" s="62">
        <f t="shared" si="30"/>
        <v>54600</v>
      </c>
    </row>
    <row r="72" spans="1:6" x14ac:dyDescent="0.25">
      <c r="A72" s="60">
        <v>31</v>
      </c>
      <c r="B72" s="63" t="s">
        <v>73</v>
      </c>
      <c r="C72" s="62">
        <f>'Rashodi na petu'!C272</f>
        <v>39033</v>
      </c>
      <c r="D72" s="62">
        <f>'Rashodi na petu'!D272</f>
        <v>53600</v>
      </c>
      <c r="E72" s="62">
        <f>'Rashodi na petu'!E272</f>
        <v>54600</v>
      </c>
      <c r="F72" s="62">
        <f>'Rashodi na petu'!F272</f>
        <v>54600</v>
      </c>
    </row>
    <row r="73" spans="1:6" x14ac:dyDescent="0.25">
      <c r="A73" s="60">
        <v>32</v>
      </c>
      <c r="B73" s="63" t="s">
        <v>11</v>
      </c>
      <c r="C73" s="62">
        <f>'Rashodi na petu'!C282</f>
        <v>1765</v>
      </c>
      <c r="D73" s="62">
        <f>'Rashodi na petu'!D282</f>
        <v>0</v>
      </c>
      <c r="E73" s="62">
        <f>'Rashodi na petu'!E282</f>
        <v>0</v>
      </c>
      <c r="F73" s="62">
        <f>'Rashodi na petu'!F282</f>
        <v>0</v>
      </c>
    </row>
    <row r="74" spans="1:6" x14ac:dyDescent="0.25">
      <c r="A74" s="76" t="s">
        <v>125</v>
      </c>
      <c r="B74" s="85" t="s">
        <v>144</v>
      </c>
      <c r="C74" s="86">
        <f>C75</f>
        <v>0</v>
      </c>
      <c r="D74" s="86">
        <f t="shared" ref="D74:F76" si="31">D75</f>
        <v>0</v>
      </c>
      <c r="E74" s="86">
        <f t="shared" si="31"/>
        <v>0</v>
      </c>
      <c r="F74" s="86">
        <f t="shared" si="31"/>
        <v>0</v>
      </c>
    </row>
    <row r="75" spans="1:6" x14ac:dyDescent="0.25">
      <c r="A75" s="19" t="s">
        <v>98</v>
      </c>
      <c r="B75" s="7" t="s">
        <v>100</v>
      </c>
      <c r="C75" s="51">
        <f>C76</f>
        <v>0</v>
      </c>
      <c r="D75" s="51">
        <f t="shared" si="31"/>
        <v>0</v>
      </c>
      <c r="E75" s="51">
        <f t="shared" si="31"/>
        <v>0</v>
      </c>
      <c r="F75" s="51">
        <f t="shared" si="31"/>
        <v>0</v>
      </c>
    </row>
    <row r="76" spans="1:6" x14ac:dyDescent="0.25">
      <c r="A76" s="60">
        <v>3</v>
      </c>
      <c r="B76" s="63" t="s">
        <v>10</v>
      </c>
      <c r="C76" s="64">
        <f>C77</f>
        <v>0</v>
      </c>
      <c r="D76" s="64">
        <f t="shared" si="31"/>
        <v>0</v>
      </c>
      <c r="E76" s="64">
        <f t="shared" si="31"/>
        <v>0</v>
      </c>
      <c r="F76" s="64">
        <f t="shared" si="31"/>
        <v>0</v>
      </c>
    </row>
    <row r="77" spans="1:6" x14ac:dyDescent="0.25">
      <c r="A77" s="60">
        <v>32</v>
      </c>
      <c r="B77" s="63" t="s">
        <v>11</v>
      </c>
      <c r="C77" s="64">
        <f>'Rashodi na petu'!C288</f>
        <v>0</v>
      </c>
      <c r="D77" s="64">
        <f>'Rashodi na petu'!D288</f>
        <v>0</v>
      </c>
      <c r="E77" s="64">
        <f>'Rashodi na petu'!E288</f>
        <v>0</v>
      </c>
      <c r="F77" s="64">
        <f>'Rashodi na petu'!F288</f>
        <v>0</v>
      </c>
    </row>
    <row r="78" spans="1:6" x14ac:dyDescent="0.25">
      <c r="A78" s="76" t="s">
        <v>126</v>
      </c>
      <c r="B78" s="85" t="s">
        <v>127</v>
      </c>
      <c r="C78" s="78">
        <f>C79</f>
        <v>41808</v>
      </c>
      <c r="D78" s="78">
        <f t="shared" ref="D78:F84" si="32">D79</f>
        <v>37000</v>
      </c>
      <c r="E78" s="78">
        <f t="shared" si="32"/>
        <v>37000</v>
      </c>
      <c r="F78" s="78">
        <f t="shared" si="32"/>
        <v>37000</v>
      </c>
    </row>
    <row r="79" spans="1:6" x14ac:dyDescent="0.25">
      <c r="A79" s="19" t="s">
        <v>113</v>
      </c>
      <c r="B79" s="7" t="s">
        <v>118</v>
      </c>
      <c r="C79" s="21">
        <f>C80</f>
        <v>41808</v>
      </c>
      <c r="D79" s="21">
        <f t="shared" si="32"/>
        <v>37000</v>
      </c>
      <c r="E79" s="21">
        <f t="shared" si="32"/>
        <v>37000</v>
      </c>
      <c r="F79" s="21">
        <f t="shared" si="32"/>
        <v>37000</v>
      </c>
    </row>
    <row r="80" spans="1:6" x14ac:dyDescent="0.25">
      <c r="A80" s="60">
        <v>4</v>
      </c>
      <c r="B80" s="63" t="s">
        <v>108</v>
      </c>
      <c r="C80" s="62">
        <f>C81</f>
        <v>41808</v>
      </c>
      <c r="D80" s="62">
        <f t="shared" si="32"/>
        <v>37000</v>
      </c>
      <c r="E80" s="62">
        <f t="shared" si="32"/>
        <v>37000</v>
      </c>
      <c r="F80" s="62">
        <f t="shared" si="32"/>
        <v>37000</v>
      </c>
    </row>
    <row r="81" spans="1:6" x14ac:dyDescent="0.25">
      <c r="A81" s="60">
        <v>42</v>
      </c>
      <c r="B81" s="63" t="s">
        <v>109</v>
      </c>
      <c r="C81" s="62">
        <f>'Rashodi na petu'!C294</f>
        <v>41808</v>
      </c>
      <c r="D81" s="62">
        <f>'Rashodi na petu'!D294</f>
        <v>37000</v>
      </c>
      <c r="E81" s="62">
        <f>'Rashodi na petu'!E294</f>
        <v>37000</v>
      </c>
      <c r="F81" s="62">
        <f>'Rashodi na petu'!F294</f>
        <v>37000</v>
      </c>
    </row>
    <row r="82" spans="1:6" x14ac:dyDescent="0.25">
      <c r="A82" s="76" t="s">
        <v>276</v>
      </c>
      <c r="B82" s="85" t="s">
        <v>277</v>
      </c>
      <c r="C82" s="78">
        <f>C83</f>
        <v>89442</v>
      </c>
      <c r="D82" s="78">
        <f t="shared" si="32"/>
        <v>89442</v>
      </c>
      <c r="E82" s="78">
        <f t="shared" si="32"/>
        <v>89442</v>
      </c>
      <c r="F82" s="78">
        <f t="shared" si="32"/>
        <v>89442</v>
      </c>
    </row>
    <row r="83" spans="1:6" x14ac:dyDescent="0.25">
      <c r="A83" s="19" t="s">
        <v>113</v>
      </c>
      <c r="B83" s="7" t="s">
        <v>118</v>
      </c>
      <c r="C83" s="21">
        <f>C84</f>
        <v>89442</v>
      </c>
      <c r="D83" s="21">
        <f t="shared" si="32"/>
        <v>89442</v>
      </c>
      <c r="E83" s="21">
        <f t="shared" si="32"/>
        <v>89442</v>
      </c>
      <c r="F83" s="21">
        <f t="shared" si="32"/>
        <v>89442</v>
      </c>
    </row>
    <row r="84" spans="1:6" x14ac:dyDescent="0.25">
      <c r="A84" s="60">
        <v>3</v>
      </c>
      <c r="B84" s="63" t="s">
        <v>10</v>
      </c>
      <c r="C84" s="62">
        <f>C85</f>
        <v>89442</v>
      </c>
      <c r="D84" s="62">
        <f t="shared" si="32"/>
        <v>89442</v>
      </c>
      <c r="E84" s="62">
        <f t="shared" si="32"/>
        <v>89442</v>
      </c>
      <c r="F84" s="62">
        <f t="shared" si="32"/>
        <v>89442</v>
      </c>
    </row>
    <row r="85" spans="1:6" x14ac:dyDescent="0.25">
      <c r="A85" s="60">
        <v>37</v>
      </c>
      <c r="B85" s="63" t="s">
        <v>133</v>
      </c>
      <c r="C85" s="62">
        <f>'Rashodi na petu'!C298</f>
        <v>89442</v>
      </c>
      <c r="D85" s="62">
        <f>'Rashodi na petu'!D298</f>
        <v>89442</v>
      </c>
      <c r="E85" s="62">
        <f>'Rashodi na petu'!E298</f>
        <v>89442</v>
      </c>
      <c r="F85" s="62">
        <f>'Rashodi na petu'!F298</f>
        <v>89442</v>
      </c>
    </row>
    <row r="86" spans="1:6" x14ac:dyDescent="0.25">
      <c r="A86" s="76" t="s">
        <v>129</v>
      </c>
      <c r="B86" s="85" t="s">
        <v>147</v>
      </c>
      <c r="C86" s="78">
        <f>C87+C90</f>
        <v>4980</v>
      </c>
      <c r="D86" s="78">
        <f t="shared" ref="D86:F86" si="33">D87+D90</f>
        <v>4980</v>
      </c>
      <c r="E86" s="78">
        <f t="shared" si="33"/>
        <v>4980</v>
      </c>
      <c r="F86" s="78">
        <f t="shared" si="33"/>
        <v>4980</v>
      </c>
    </row>
    <row r="87" spans="1:6" x14ac:dyDescent="0.25">
      <c r="A87" s="19" t="s">
        <v>128</v>
      </c>
      <c r="B87" s="7" t="s">
        <v>148</v>
      </c>
      <c r="C87" s="21">
        <f>C88</f>
        <v>600</v>
      </c>
      <c r="D87" s="21">
        <f t="shared" ref="D87:F88" si="34">D88</f>
        <v>600</v>
      </c>
      <c r="E87" s="21">
        <f t="shared" si="34"/>
        <v>600</v>
      </c>
      <c r="F87" s="21">
        <f t="shared" si="34"/>
        <v>600</v>
      </c>
    </row>
    <row r="88" spans="1:6" x14ac:dyDescent="0.25">
      <c r="A88" s="60">
        <v>3</v>
      </c>
      <c r="B88" s="63" t="s">
        <v>10</v>
      </c>
      <c r="C88" s="62">
        <f>C89</f>
        <v>600</v>
      </c>
      <c r="D88" s="62">
        <f t="shared" si="34"/>
        <v>600</v>
      </c>
      <c r="E88" s="62">
        <f t="shared" si="34"/>
        <v>600</v>
      </c>
      <c r="F88" s="62">
        <f t="shared" si="34"/>
        <v>600</v>
      </c>
    </row>
    <row r="89" spans="1:6" x14ac:dyDescent="0.25">
      <c r="A89" s="60">
        <v>32</v>
      </c>
      <c r="B89" s="63" t="s">
        <v>11</v>
      </c>
      <c r="C89" s="62">
        <f>'Rashodi na petu'!C306</f>
        <v>600</v>
      </c>
      <c r="D89" s="62">
        <f>'Rashodi na petu'!D306</f>
        <v>600</v>
      </c>
      <c r="E89" s="62">
        <f>'Rashodi na petu'!E306</f>
        <v>600</v>
      </c>
      <c r="F89" s="62">
        <f>'Rashodi na petu'!F306</f>
        <v>600</v>
      </c>
    </row>
    <row r="90" spans="1:6" x14ac:dyDescent="0.25">
      <c r="A90" s="19" t="s">
        <v>124</v>
      </c>
      <c r="B90" s="7" t="s">
        <v>143</v>
      </c>
      <c r="C90" s="21">
        <f>C91</f>
        <v>4380</v>
      </c>
      <c r="D90" s="21">
        <f t="shared" ref="D90:F91" si="35">D91</f>
        <v>4380</v>
      </c>
      <c r="E90" s="21">
        <f t="shared" si="35"/>
        <v>4380</v>
      </c>
      <c r="F90" s="21">
        <f t="shared" si="35"/>
        <v>4380</v>
      </c>
    </row>
    <row r="91" spans="1:6" x14ac:dyDescent="0.25">
      <c r="A91" s="60">
        <v>3</v>
      </c>
      <c r="B91" s="63" t="s">
        <v>10</v>
      </c>
      <c r="C91" s="62">
        <f>C92</f>
        <v>4380</v>
      </c>
      <c r="D91" s="62">
        <f t="shared" si="35"/>
        <v>4380</v>
      </c>
      <c r="E91" s="62">
        <f t="shared" si="35"/>
        <v>4380</v>
      </c>
      <c r="F91" s="62">
        <f t="shared" si="35"/>
        <v>4380</v>
      </c>
    </row>
    <row r="92" spans="1:6" x14ac:dyDescent="0.25">
      <c r="A92" s="60">
        <v>37</v>
      </c>
      <c r="B92" s="63" t="s">
        <v>133</v>
      </c>
      <c r="C92" s="62">
        <f>'Rashodi na petu'!C311</f>
        <v>4380</v>
      </c>
      <c r="D92" s="62">
        <f>'Rashodi na petu'!D311</f>
        <v>4380</v>
      </c>
      <c r="E92" s="62">
        <f>'Rashodi na petu'!E311</f>
        <v>4380</v>
      </c>
      <c r="F92" s="62">
        <f>'Rashodi na petu'!F311</f>
        <v>4380</v>
      </c>
    </row>
    <row r="93" spans="1:6" ht="27" customHeight="1" x14ac:dyDescent="0.25">
      <c r="A93" s="22" t="s">
        <v>130</v>
      </c>
      <c r="B93" s="82" t="s">
        <v>149</v>
      </c>
      <c r="C93" s="24">
        <f>C94</f>
        <v>26545</v>
      </c>
      <c r="D93" s="24">
        <f t="shared" ref="D93:F96" si="36">D94</f>
        <v>26545</v>
      </c>
      <c r="E93" s="24">
        <f t="shared" si="36"/>
        <v>26545</v>
      </c>
      <c r="F93" s="24">
        <f t="shared" si="36"/>
        <v>26545</v>
      </c>
    </row>
    <row r="94" spans="1:6" x14ac:dyDescent="0.25">
      <c r="A94" s="87" t="s">
        <v>152</v>
      </c>
      <c r="B94" s="85" t="s">
        <v>131</v>
      </c>
      <c r="C94" s="78">
        <f>C95</f>
        <v>26545</v>
      </c>
      <c r="D94" s="78">
        <f t="shared" si="36"/>
        <v>26545</v>
      </c>
      <c r="E94" s="78">
        <f t="shared" si="36"/>
        <v>26545</v>
      </c>
      <c r="F94" s="78">
        <f t="shared" si="36"/>
        <v>26545</v>
      </c>
    </row>
    <row r="95" spans="1:6" x14ac:dyDescent="0.25">
      <c r="A95" s="19" t="s">
        <v>9</v>
      </c>
      <c r="B95" s="7" t="s">
        <v>150</v>
      </c>
      <c r="C95" s="21">
        <f>C96</f>
        <v>26545</v>
      </c>
      <c r="D95" s="21">
        <f t="shared" si="36"/>
        <v>26545</v>
      </c>
      <c r="E95" s="21">
        <f t="shared" si="36"/>
        <v>26545</v>
      </c>
      <c r="F95" s="21">
        <f t="shared" si="36"/>
        <v>26545</v>
      </c>
    </row>
    <row r="96" spans="1:6" x14ac:dyDescent="0.25">
      <c r="A96" s="60">
        <v>4</v>
      </c>
      <c r="B96" s="63" t="s">
        <v>108</v>
      </c>
      <c r="C96" s="65">
        <f>C97</f>
        <v>26545</v>
      </c>
      <c r="D96" s="65">
        <f t="shared" si="36"/>
        <v>26545</v>
      </c>
      <c r="E96" s="65">
        <f t="shared" si="36"/>
        <v>26545</v>
      </c>
      <c r="F96" s="65">
        <f t="shared" si="36"/>
        <v>26545</v>
      </c>
    </row>
    <row r="97" spans="1:6" x14ac:dyDescent="0.25">
      <c r="A97" s="60">
        <v>42</v>
      </c>
      <c r="B97" s="63" t="s">
        <v>109</v>
      </c>
      <c r="C97" s="62">
        <f>'Rashodi na petu'!C318</f>
        <v>26545</v>
      </c>
      <c r="D97" s="62">
        <f>'Rashodi na petu'!D318</f>
        <v>26545</v>
      </c>
      <c r="E97" s="62">
        <f>'Rashodi na petu'!E318</f>
        <v>26545</v>
      </c>
      <c r="F97" s="62">
        <f>'Rashodi na petu'!F318</f>
        <v>26545</v>
      </c>
    </row>
    <row r="98" spans="1:6" ht="25.5" customHeight="1" x14ac:dyDescent="0.25">
      <c r="A98" s="22" t="s">
        <v>132</v>
      </c>
      <c r="B98" s="82" t="s">
        <v>151</v>
      </c>
      <c r="C98" s="24">
        <f>C99</f>
        <v>11149</v>
      </c>
      <c r="D98" s="24">
        <f t="shared" ref="D98:F98" si="37">D99</f>
        <v>11149</v>
      </c>
      <c r="E98" s="24">
        <f t="shared" si="37"/>
        <v>11149</v>
      </c>
      <c r="F98" s="24">
        <f t="shared" si="37"/>
        <v>11149</v>
      </c>
    </row>
    <row r="99" spans="1:6" x14ac:dyDescent="0.25">
      <c r="A99" s="87" t="s">
        <v>153</v>
      </c>
      <c r="B99" s="85" t="s">
        <v>131</v>
      </c>
      <c r="C99" s="78">
        <f>C100+C103</f>
        <v>11149</v>
      </c>
      <c r="D99" s="78">
        <f t="shared" ref="D99:F99" si="38">D100+D103</f>
        <v>11149</v>
      </c>
      <c r="E99" s="78">
        <f t="shared" si="38"/>
        <v>11149</v>
      </c>
      <c r="F99" s="78">
        <f t="shared" si="38"/>
        <v>11149</v>
      </c>
    </row>
    <row r="100" spans="1:6" x14ac:dyDescent="0.25">
      <c r="A100" s="19" t="s">
        <v>99</v>
      </c>
      <c r="B100" s="7" t="s">
        <v>104</v>
      </c>
      <c r="C100" s="21">
        <f>C101</f>
        <v>1593</v>
      </c>
      <c r="D100" s="21">
        <f t="shared" ref="D100:F101" si="39">D101</f>
        <v>1593</v>
      </c>
      <c r="E100" s="21">
        <f t="shared" si="39"/>
        <v>1593</v>
      </c>
      <c r="F100" s="21">
        <f t="shared" si="39"/>
        <v>1593</v>
      </c>
    </row>
    <row r="101" spans="1:6" x14ac:dyDescent="0.25">
      <c r="A101" s="60">
        <v>4</v>
      </c>
      <c r="B101" s="63" t="s">
        <v>108</v>
      </c>
      <c r="C101" s="62">
        <f>C102</f>
        <v>1593</v>
      </c>
      <c r="D101" s="62">
        <f t="shared" si="39"/>
        <v>1593</v>
      </c>
      <c r="E101" s="62">
        <f t="shared" si="39"/>
        <v>1593</v>
      </c>
      <c r="F101" s="62">
        <f t="shared" si="39"/>
        <v>1593</v>
      </c>
    </row>
    <row r="102" spans="1:6" x14ac:dyDescent="0.25">
      <c r="A102" s="60">
        <v>42</v>
      </c>
      <c r="B102" s="63" t="s">
        <v>109</v>
      </c>
      <c r="C102" s="62">
        <f>'Rashodi na petu'!C330</f>
        <v>1593</v>
      </c>
      <c r="D102" s="62">
        <f>'Rashodi na petu'!D330</f>
        <v>1593</v>
      </c>
      <c r="E102" s="62">
        <f>'Rashodi na petu'!E330</f>
        <v>1593</v>
      </c>
      <c r="F102" s="62">
        <f>'Rashodi na petu'!F330</f>
        <v>1593</v>
      </c>
    </row>
    <row r="103" spans="1:6" x14ac:dyDescent="0.25">
      <c r="A103" s="79" t="s">
        <v>113</v>
      </c>
      <c r="B103" s="80" t="s">
        <v>118</v>
      </c>
      <c r="C103" s="81">
        <f>C104</f>
        <v>9556</v>
      </c>
      <c r="D103" s="81">
        <f t="shared" ref="D103:F104" si="40">D104</f>
        <v>9556</v>
      </c>
      <c r="E103" s="81">
        <f t="shared" si="40"/>
        <v>9556</v>
      </c>
      <c r="F103" s="81">
        <f t="shared" si="40"/>
        <v>9556</v>
      </c>
    </row>
    <row r="104" spans="1:6" x14ac:dyDescent="0.25">
      <c r="A104" s="60">
        <v>4</v>
      </c>
      <c r="B104" s="63" t="s">
        <v>108</v>
      </c>
      <c r="C104" s="62">
        <f>C105</f>
        <v>9556</v>
      </c>
      <c r="D104" s="62">
        <f t="shared" si="40"/>
        <v>9556</v>
      </c>
      <c r="E104" s="62">
        <f t="shared" si="40"/>
        <v>9556</v>
      </c>
      <c r="F104" s="62">
        <f t="shared" si="40"/>
        <v>9556</v>
      </c>
    </row>
    <row r="105" spans="1:6" x14ac:dyDescent="0.25">
      <c r="A105" s="60">
        <v>42</v>
      </c>
      <c r="B105" s="63" t="s">
        <v>109</v>
      </c>
      <c r="C105" s="62">
        <f>'Rashodi na petu'!C336</f>
        <v>9556</v>
      </c>
      <c r="D105" s="62">
        <f>'Rashodi na petu'!D336</f>
        <v>9556</v>
      </c>
      <c r="E105" s="62">
        <f>'Rashodi na petu'!E336</f>
        <v>9556</v>
      </c>
      <c r="F105" s="62">
        <f>'Rashodi na petu'!F336</f>
        <v>9556</v>
      </c>
    </row>
  </sheetData>
  <mergeCells count="2">
    <mergeCell ref="A3:F3"/>
    <mergeCell ref="A1:F1"/>
  </mergeCells>
  <pageMargins left="0.7" right="0.7" top="0.75" bottom="0.75" header="0.3" footer="0.3"/>
  <pageSetup paperSize="9" scale="89" fitToHeight="0" orientation="landscape" r:id="rId1"/>
  <ignoredErrors>
    <ignoredError sqref="C15:F21 C86:F102 C26 C27:F36 C38:F41 C43:F53 C55:F57 C60:F81 C23:F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1"/>
  <sheetViews>
    <sheetView tabSelected="1" workbookViewId="0">
      <selection activeCell="C34" sqref="C34"/>
    </sheetView>
  </sheetViews>
  <sheetFormatPr defaultRowHeight="15" x14ac:dyDescent="0.25"/>
  <cols>
    <col min="1" max="1" width="19.85546875" customWidth="1"/>
    <col min="2" max="2" width="63.5703125" customWidth="1"/>
    <col min="3" max="4" width="14.7109375" customWidth="1"/>
    <col min="5" max="5" width="15.42578125" customWidth="1"/>
    <col min="6" max="6" width="15" customWidth="1"/>
  </cols>
  <sheetData>
    <row r="1" spans="1:6" ht="15.75" x14ac:dyDescent="0.25">
      <c r="A1" s="215" t="s">
        <v>211</v>
      </c>
      <c r="B1" s="215"/>
      <c r="C1" s="215"/>
      <c r="D1" s="215"/>
      <c r="E1" s="215"/>
      <c r="F1" s="215"/>
    </row>
    <row r="2" spans="1:6" ht="18" x14ac:dyDescent="0.25">
      <c r="A2" s="137"/>
      <c r="B2" s="137"/>
      <c r="C2" s="137"/>
      <c r="D2" s="137"/>
      <c r="E2" s="137"/>
      <c r="F2" s="137"/>
    </row>
    <row r="3" spans="1:6" ht="15.75" x14ac:dyDescent="0.25">
      <c r="A3" s="237" t="s">
        <v>250</v>
      </c>
      <c r="B3" s="237"/>
      <c r="C3" s="237"/>
      <c r="D3" s="237"/>
      <c r="E3" s="237"/>
      <c r="F3" s="237"/>
    </row>
    <row r="4" spans="1:6" ht="45" x14ac:dyDescent="0.25">
      <c r="A4" s="59" t="s">
        <v>22</v>
      </c>
      <c r="B4" s="59" t="s">
        <v>23</v>
      </c>
      <c r="C4" s="72" t="s">
        <v>263</v>
      </c>
      <c r="D4" s="72" t="s">
        <v>264</v>
      </c>
      <c r="E4" s="72" t="s">
        <v>265</v>
      </c>
      <c r="F4" s="72" t="s">
        <v>266</v>
      </c>
    </row>
    <row r="5" spans="1:6" x14ac:dyDescent="0.25">
      <c r="A5" s="63"/>
      <c r="B5" s="115" t="s">
        <v>155</v>
      </c>
      <c r="C5" s="116">
        <f>C6+C19+C81+C76</f>
        <v>1995947</v>
      </c>
      <c r="D5" s="116">
        <f>D6+D19+D81+D76</f>
        <v>2332706</v>
      </c>
      <c r="E5" s="116">
        <f t="shared" ref="E5:F5" si="0">E6+E19+E81+E76</f>
        <v>2332706</v>
      </c>
      <c r="F5" s="116">
        <f t="shared" si="0"/>
        <v>2332706</v>
      </c>
    </row>
    <row r="6" spans="1:6" x14ac:dyDescent="0.25">
      <c r="A6" s="109" t="s">
        <v>15</v>
      </c>
      <c r="B6" s="113" t="s">
        <v>14</v>
      </c>
      <c r="C6" s="111">
        <f>C7+C11+C15</f>
        <v>1496191</v>
      </c>
      <c r="D6" s="111">
        <f t="shared" ref="D6:F6" si="1">D7+D11+D15</f>
        <v>1775470</v>
      </c>
      <c r="E6" s="111">
        <f t="shared" si="1"/>
        <v>1775470</v>
      </c>
      <c r="F6" s="111">
        <f t="shared" si="1"/>
        <v>1775470</v>
      </c>
    </row>
    <row r="7" spans="1:6" x14ac:dyDescent="0.25">
      <c r="A7" s="103" t="s">
        <v>69</v>
      </c>
      <c r="B7" s="104" t="s">
        <v>13</v>
      </c>
      <c r="C7" s="105">
        <f>C8</f>
        <v>145670</v>
      </c>
      <c r="D7" s="105">
        <f t="shared" ref="D7:F8" si="2">D8</f>
        <v>145670</v>
      </c>
      <c r="E7" s="105">
        <f t="shared" si="2"/>
        <v>145670</v>
      </c>
      <c r="F7" s="105">
        <f t="shared" si="2"/>
        <v>145670</v>
      </c>
    </row>
    <row r="8" spans="1:6" x14ac:dyDescent="0.25">
      <c r="A8" s="99" t="s">
        <v>9</v>
      </c>
      <c r="B8" s="100" t="s">
        <v>12</v>
      </c>
      <c r="C8" s="101">
        <f>C9</f>
        <v>145670</v>
      </c>
      <c r="D8" s="101">
        <f t="shared" si="2"/>
        <v>145670</v>
      </c>
      <c r="E8" s="101">
        <f t="shared" si="2"/>
        <v>145670</v>
      </c>
      <c r="F8" s="101">
        <f t="shared" si="2"/>
        <v>145670</v>
      </c>
    </row>
    <row r="9" spans="1:6" x14ac:dyDescent="0.25">
      <c r="A9" s="93">
        <v>6</v>
      </c>
      <c r="B9" s="91" t="s">
        <v>161</v>
      </c>
      <c r="C9" s="92">
        <f>C10</f>
        <v>145670</v>
      </c>
      <c r="D9" s="92">
        <f t="shared" ref="D9:F9" si="3">D10</f>
        <v>145670</v>
      </c>
      <c r="E9" s="92">
        <f t="shared" si="3"/>
        <v>145670</v>
      </c>
      <c r="F9" s="92">
        <f t="shared" si="3"/>
        <v>145670</v>
      </c>
    </row>
    <row r="10" spans="1:6" x14ac:dyDescent="0.25">
      <c r="A10" s="63">
        <v>67</v>
      </c>
      <c r="B10" s="61" t="s">
        <v>162</v>
      </c>
      <c r="C10" s="64">
        <f>'Prihodi na petu'!C9</f>
        <v>145670</v>
      </c>
      <c r="D10" s="64">
        <f>'Prihodi na petu'!D9</f>
        <v>145670</v>
      </c>
      <c r="E10" s="64">
        <f>'Prihodi na petu'!E9</f>
        <v>145670</v>
      </c>
      <c r="F10" s="64">
        <f>'Prihodi na petu'!F9</f>
        <v>145670</v>
      </c>
    </row>
    <row r="11" spans="1:6" ht="26.25" x14ac:dyDescent="0.25">
      <c r="A11" s="103" t="s">
        <v>159</v>
      </c>
      <c r="B11" s="106" t="s">
        <v>158</v>
      </c>
      <c r="C11" s="105">
        <f>C12</f>
        <v>0</v>
      </c>
      <c r="D11" s="105">
        <f t="shared" ref="D11:F12" si="4">D12</f>
        <v>0</v>
      </c>
      <c r="E11" s="105">
        <f t="shared" si="4"/>
        <v>0</v>
      </c>
      <c r="F11" s="105">
        <f t="shared" si="4"/>
        <v>0</v>
      </c>
    </row>
    <row r="12" spans="1:6" x14ac:dyDescent="0.25">
      <c r="A12" s="99" t="s">
        <v>9</v>
      </c>
      <c r="B12" s="100" t="s">
        <v>12</v>
      </c>
      <c r="C12" s="101">
        <f>C13</f>
        <v>0</v>
      </c>
      <c r="D12" s="101">
        <f>D13</f>
        <v>0</v>
      </c>
      <c r="E12" s="101">
        <f t="shared" si="4"/>
        <v>0</v>
      </c>
      <c r="F12" s="101">
        <f t="shared" si="4"/>
        <v>0</v>
      </c>
    </row>
    <row r="13" spans="1:6" x14ac:dyDescent="0.25">
      <c r="A13" s="93">
        <v>6</v>
      </c>
      <c r="B13" s="91" t="s">
        <v>161</v>
      </c>
      <c r="C13" s="92">
        <f>C14</f>
        <v>0</v>
      </c>
      <c r="D13" s="92">
        <f>D14</f>
        <v>0</v>
      </c>
      <c r="E13" s="92">
        <f t="shared" ref="E13:F13" si="5">E14</f>
        <v>0</v>
      </c>
      <c r="F13" s="92">
        <f t="shared" si="5"/>
        <v>0</v>
      </c>
    </row>
    <row r="14" spans="1:6" x14ac:dyDescent="0.25">
      <c r="A14" s="63">
        <v>67</v>
      </c>
      <c r="B14" s="89" t="s">
        <v>162</v>
      </c>
      <c r="C14" s="64">
        <f>'Prihodi na petu'!C15</f>
        <v>0</v>
      </c>
      <c r="D14" s="64">
        <f>'Prihodi na petu'!D15</f>
        <v>0</v>
      </c>
      <c r="E14" s="64">
        <f>'Prihodi na petu'!E15</f>
        <v>0</v>
      </c>
      <c r="F14" s="64">
        <f>'Prihodi na petu'!F15</f>
        <v>0</v>
      </c>
    </row>
    <row r="15" spans="1:6" x14ac:dyDescent="0.25">
      <c r="A15" s="103" t="s">
        <v>160</v>
      </c>
      <c r="B15" s="103" t="s">
        <v>71</v>
      </c>
      <c r="C15" s="105">
        <f>C16</f>
        <v>1350521</v>
      </c>
      <c r="D15" s="105">
        <f>D16</f>
        <v>1629800</v>
      </c>
      <c r="E15" s="105">
        <f t="shared" ref="E15:F15" si="6">E16</f>
        <v>1629800</v>
      </c>
      <c r="F15" s="105">
        <f t="shared" si="6"/>
        <v>1629800</v>
      </c>
    </row>
    <row r="16" spans="1:6" x14ac:dyDescent="0.25">
      <c r="A16" s="99" t="s">
        <v>26</v>
      </c>
      <c r="B16" s="99" t="s">
        <v>165</v>
      </c>
      <c r="C16" s="101">
        <f>C17</f>
        <v>1350521</v>
      </c>
      <c r="D16" s="101">
        <f>D17</f>
        <v>1629800</v>
      </c>
      <c r="E16" s="101">
        <f t="shared" ref="E16:F17" si="7">E17</f>
        <v>1629800</v>
      </c>
      <c r="F16" s="101">
        <f t="shared" si="7"/>
        <v>1629800</v>
      </c>
    </row>
    <row r="17" spans="1:6" x14ac:dyDescent="0.25">
      <c r="A17" s="93">
        <v>6</v>
      </c>
      <c r="B17" s="91" t="s">
        <v>161</v>
      </c>
      <c r="C17" s="92">
        <f>C18</f>
        <v>1350521</v>
      </c>
      <c r="D17" s="92">
        <f t="shared" ref="D17" si="8">D18</f>
        <v>1629800</v>
      </c>
      <c r="E17" s="92">
        <f t="shared" si="7"/>
        <v>1629800</v>
      </c>
      <c r="F17" s="92">
        <f t="shared" si="7"/>
        <v>1629800</v>
      </c>
    </row>
    <row r="18" spans="1:6" x14ac:dyDescent="0.25">
      <c r="A18" s="63">
        <v>63</v>
      </c>
      <c r="B18" s="61" t="s">
        <v>166</v>
      </c>
      <c r="C18" s="64">
        <f>'Prihodi na petu'!C19</f>
        <v>1350521</v>
      </c>
      <c r="D18" s="64">
        <f>'Prihodi na petu'!D19</f>
        <v>1629800</v>
      </c>
      <c r="E18" s="64">
        <f>'Prihodi na petu'!E19</f>
        <v>1629800</v>
      </c>
      <c r="F18" s="64">
        <f>'Prihodi na petu'!F19</f>
        <v>1629800</v>
      </c>
    </row>
    <row r="19" spans="1:6" x14ac:dyDescent="0.25">
      <c r="A19" s="109" t="s">
        <v>96</v>
      </c>
      <c r="B19" s="112" t="s">
        <v>102</v>
      </c>
      <c r="C19" s="111">
        <f>C20+C35+C42+C46+C50+C57+C61+C69+C65</f>
        <v>462062</v>
      </c>
      <c r="D19" s="111">
        <f t="shared" ref="D19:F19" si="9">D20+D35+D42+D46+D50+D57+D61+D69+D65</f>
        <v>519542</v>
      </c>
      <c r="E19" s="111">
        <f t="shared" si="9"/>
        <v>519542</v>
      </c>
      <c r="F19" s="111">
        <f t="shared" si="9"/>
        <v>519542</v>
      </c>
    </row>
    <row r="20" spans="1:6" x14ac:dyDescent="0.25">
      <c r="A20" s="103" t="s">
        <v>97</v>
      </c>
      <c r="B20" s="103" t="s">
        <v>101</v>
      </c>
      <c r="C20" s="107">
        <f>C21+C24+C27+C30</f>
        <v>48940</v>
      </c>
      <c r="D20" s="107">
        <f t="shared" ref="D20:F20" si="10">D21+D24+D27+D30</f>
        <v>53283</v>
      </c>
      <c r="E20" s="107">
        <f t="shared" si="10"/>
        <v>53283</v>
      </c>
      <c r="F20" s="107">
        <f t="shared" si="10"/>
        <v>53283</v>
      </c>
    </row>
    <row r="21" spans="1:6" x14ac:dyDescent="0.25">
      <c r="A21" s="99" t="s">
        <v>98</v>
      </c>
      <c r="B21" s="99" t="s">
        <v>100</v>
      </c>
      <c r="C21" s="102">
        <f>C22</f>
        <v>22203</v>
      </c>
      <c r="D21" s="102">
        <f t="shared" ref="D21:F21" si="11">D22</f>
        <v>35500</v>
      </c>
      <c r="E21" s="102">
        <f t="shared" si="11"/>
        <v>35500</v>
      </c>
      <c r="F21" s="102">
        <f t="shared" si="11"/>
        <v>35500</v>
      </c>
    </row>
    <row r="22" spans="1:6" x14ac:dyDescent="0.25">
      <c r="A22" s="93">
        <v>6</v>
      </c>
      <c r="B22" s="91" t="s">
        <v>161</v>
      </c>
      <c r="C22" s="90">
        <f>C23</f>
        <v>22203</v>
      </c>
      <c r="D22" s="90">
        <f t="shared" ref="D22:F22" si="12">D23</f>
        <v>35500</v>
      </c>
      <c r="E22" s="90">
        <f t="shared" si="12"/>
        <v>35500</v>
      </c>
      <c r="F22" s="90">
        <f t="shared" si="12"/>
        <v>35500</v>
      </c>
    </row>
    <row r="23" spans="1:6" x14ac:dyDescent="0.25">
      <c r="A23" s="63">
        <v>67</v>
      </c>
      <c r="B23" s="61" t="s">
        <v>162</v>
      </c>
      <c r="C23" s="62">
        <f>'Prihodi na petu'!C28</f>
        <v>22203</v>
      </c>
      <c r="D23" s="62">
        <f>'Prihodi na petu'!D28</f>
        <v>35500</v>
      </c>
      <c r="E23" s="62">
        <f>'Prihodi na petu'!E28</f>
        <v>35500</v>
      </c>
      <c r="F23" s="62">
        <f>'Prihodi na petu'!F28</f>
        <v>35500</v>
      </c>
    </row>
    <row r="24" spans="1:6" x14ac:dyDescent="0.25">
      <c r="A24" s="99" t="s">
        <v>99</v>
      </c>
      <c r="B24" s="99" t="s">
        <v>104</v>
      </c>
      <c r="C24" s="102">
        <f>C25</f>
        <v>1062</v>
      </c>
      <c r="D24" s="102">
        <f t="shared" ref="D24:F24" si="13">D25</f>
        <v>1100</v>
      </c>
      <c r="E24" s="102">
        <f t="shared" si="13"/>
        <v>1100</v>
      </c>
      <c r="F24" s="102">
        <f t="shared" si="13"/>
        <v>1100</v>
      </c>
    </row>
    <row r="25" spans="1:6" x14ac:dyDescent="0.25">
      <c r="A25" s="93">
        <v>6</v>
      </c>
      <c r="B25" s="91" t="s">
        <v>161</v>
      </c>
      <c r="C25" s="90">
        <f>C26</f>
        <v>1062</v>
      </c>
      <c r="D25" s="90">
        <f t="shared" ref="D25:F25" si="14">D26</f>
        <v>1100</v>
      </c>
      <c r="E25" s="90">
        <f t="shared" si="14"/>
        <v>1100</v>
      </c>
      <c r="F25" s="90">
        <f t="shared" si="14"/>
        <v>1100</v>
      </c>
    </row>
    <row r="26" spans="1:6" ht="26.25" x14ac:dyDescent="0.25">
      <c r="A26" s="63">
        <v>66</v>
      </c>
      <c r="B26" s="94" t="s">
        <v>170</v>
      </c>
      <c r="C26" s="62">
        <f>'Prihodi na petu'!C31</f>
        <v>1062</v>
      </c>
      <c r="D26" s="62">
        <f>'Prihodi na petu'!D31</f>
        <v>1100</v>
      </c>
      <c r="E26" s="62">
        <f>'Prihodi na petu'!E31</f>
        <v>1100</v>
      </c>
      <c r="F26" s="62">
        <f>'Prihodi na petu'!F31</f>
        <v>1100</v>
      </c>
    </row>
    <row r="27" spans="1:6" x14ac:dyDescent="0.25">
      <c r="A27" s="99" t="s">
        <v>103</v>
      </c>
      <c r="B27" s="99" t="s">
        <v>114</v>
      </c>
      <c r="C27" s="101">
        <f>C28</f>
        <v>7351</v>
      </c>
      <c r="D27" s="101">
        <f t="shared" ref="D27:F27" si="15">D28</f>
        <v>0</v>
      </c>
      <c r="E27" s="101">
        <f t="shared" si="15"/>
        <v>0</v>
      </c>
      <c r="F27" s="101">
        <f t="shared" si="15"/>
        <v>0</v>
      </c>
    </row>
    <row r="28" spans="1:6" x14ac:dyDescent="0.25">
      <c r="A28" s="93">
        <v>9</v>
      </c>
      <c r="B28" s="93" t="s">
        <v>172</v>
      </c>
      <c r="C28" s="92">
        <f>C29</f>
        <v>7351</v>
      </c>
      <c r="D28" s="92">
        <f t="shared" ref="D28:F28" si="16">D29</f>
        <v>0</v>
      </c>
      <c r="E28" s="92">
        <f t="shared" si="16"/>
        <v>0</v>
      </c>
      <c r="F28" s="92">
        <f t="shared" si="16"/>
        <v>0</v>
      </c>
    </row>
    <row r="29" spans="1:6" x14ac:dyDescent="0.25">
      <c r="A29" s="63">
        <v>92</v>
      </c>
      <c r="B29" s="63" t="s">
        <v>173</v>
      </c>
      <c r="C29" s="64">
        <f>'Prihodi na petu'!C36</f>
        <v>7351</v>
      </c>
      <c r="D29" s="64">
        <f>'Prihodi na petu'!D36</f>
        <v>0</v>
      </c>
      <c r="E29" s="64">
        <f>'Prihodi na petu'!E36</f>
        <v>0</v>
      </c>
      <c r="F29" s="64">
        <f>'Prihodi na petu'!F36</f>
        <v>0</v>
      </c>
    </row>
    <row r="30" spans="1:6" x14ac:dyDescent="0.25">
      <c r="A30" s="99" t="s">
        <v>113</v>
      </c>
      <c r="B30" s="99" t="s">
        <v>118</v>
      </c>
      <c r="C30" s="101">
        <f>C31</f>
        <v>18324</v>
      </c>
      <c r="D30" s="101">
        <f t="shared" ref="D30:F30" si="17">D31</f>
        <v>16683</v>
      </c>
      <c r="E30" s="101">
        <f t="shared" si="17"/>
        <v>16683</v>
      </c>
      <c r="F30" s="101">
        <f t="shared" si="17"/>
        <v>16683</v>
      </c>
    </row>
    <row r="31" spans="1:6" x14ac:dyDescent="0.25">
      <c r="A31" s="93">
        <v>6</v>
      </c>
      <c r="B31" s="91" t="s">
        <v>161</v>
      </c>
      <c r="C31" s="92">
        <f>SUM(C32:C34)</f>
        <v>18324</v>
      </c>
      <c r="D31" s="92">
        <f t="shared" ref="D31:F31" si="18">SUM(D32:D34)</f>
        <v>16683</v>
      </c>
      <c r="E31" s="92">
        <f t="shared" si="18"/>
        <v>16683</v>
      </c>
      <c r="F31" s="92">
        <f t="shared" si="18"/>
        <v>16683</v>
      </c>
    </row>
    <row r="32" spans="1:6" x14ac:dyDescent="0.25">
      <c r="A32" s="63">
        <v>63</v>
      </c>
      <c r="B32" s="61" t="s">
        <v>166</v>
      </c>
      <c r="C32" s="64">
        <f>'Prihodi na petu'!C41</f>
        <v>0</v>
      </c>
      <c r="D32" s="64">
        <f>'Prihodi na petu'!D41</f>
        <v>0</v>
      </c>
      <c r="E32" s="64">
        <f>'Prihodi na petu'!E41</f>
        <v>0</v>
      </c>
      <c r="F32" s="64">
        <f>'Prihodi na petu'!F41</f>
        <v>0</v>
      </c>
    </row>
    <row r="33" spans="1:6" x14ac:dyDescent="0.25">
      <c r="A33" s="63">
        <v>64</v>
      </c>
      <c r="B33" s="88" t="s">
        <v>176</v>
      </c>
      <c r="C33" s="64">
        <f>'Prihodi na petu'!C49</f>
        <v>0</v>
      </c>
      <c r="D33" s="64">
        <f>'Prihodi na petu'!D49</f>
        <v>0</v>
      </c>
      <c r="E33" s="64">
        <f>'Prihodi na petu'!E49</f>
        <v>0</v>
      </c>
      <c r="F33" s="64">
        <f>'Prihodi na petu'!F49</f>
        <v>0</v>
      </c>
    </row>
    <row r="34" spans="1:6" ht="25.5" x14ac:dyDescent="0.25">
      <c r="A34" s="63">
        <v>65</v>
      </c>
      <c r="B34" s="95" t="s">
        <v>177</v>
      </c>
      <c r="C34" s="64">
        <f>'Prihodi na petu'!C52</f>
        <v>18324</v>
      </c>
      <c r="D34" s="64">
        <f>'Prihodi na petu'!D52</f>
        <v>16683</v>
      </c>
      <c r="E34" s="64">
        <f>'Prihodi na petu'!E52</f>
        <v>16683</v>
      </c>
      <c r="F34" s="64">
        <f>'Prihodi na petu'!F52</f>
        <v>16683</v>
      </c>
    </row>
    <row r="35" spans="1:6" x14ac:dyDescent="0.25">
      <c r="A35" s="103" t="s">
        <v>119</v>
      </c>
      <c r="B35" s="103" t="s">
        <v>139</v>
      </c>
      <c r="C35" s="107">
        <f>C36+C39</f>
        <v>114317</v>
      </c>
      <c r="D35" s="107">
        <f>D36+D39</f>
        <v>150989</v>
      </c>
      <c r="E35" s="107">
        <f t="shared" ref="E35:F35" si="19">E36+E39</f>
        <v>150989</v>
      </c>
      <c r="F35" s="107">
        <f t="shared" si="19"/>
        <v>150989</v>
      </c>
    </row>
    <row r="36" spans="1:6" x14ac:dyDescent="0.25">
      <c r="A36" s="99" t="s">
        <v>98</v>
      </c>
      <c r="B36" s="99" t="s">
        <v>100</v>
      </c>
      <c r="C36" s="102">
        <f>C37</f>
        <v>90029</v>
      </c>
      <c r="D36" s="102">
        <f t="shared" ref="D36:F40" si="20">D37</f>
        <v>107600</v>
      </c>
      <c r="E36" s="102">
        <f t="shared" si="20"/>
        <v>107600</v>
      </c>
      <c r="F36" s="102">
        <f t="shared" si="20"/>
        <v>107600</v>
      </c>
    </row>
    <row r="37" spans="1:6" x14ac:dyDescent="0.25">
      <c r="A37" s="93">
        <v>6</v>
      </c>
      <c r="B37" s="91" t="s">
        <v>161</v>
      </c>
      <c r="C37" s="90">
        <f>C38</f>
        <v>90029</v>
      </c>
      <c r="D37" s="90">
        <f t="shared" si="20"/>
        <v>107600</v>
      </c>
      <c r="E37" s="90">
        <f t="shared" si="20"/>
        <v>107600</v>
      </c>
      <c r="F37" s="90">
        <f t="shared" si="20"/>
        <v>107600</v>
      </c>
    </row>
    <row r="38" spans="1:6" x14ac:dyDescent="0.25">
      <c r="A38" s="63">
        <v>67</v>
      </c>
      <c r="B38" s="61" t="s">
        <v>162</v>
      </c>
      <c r="C38" s="62">
        <f>'Prihodi na petu'!C59</f>
        <v>90029</v>
      </c>
      <c r="D38" s="62">
        <f>'Prihodi na petu'!D59</f>
        <v>107600</v>
      </c>
      <c r="E38" s="62">
        <f>'Prihodi na petu'!E59</f>
        <v>107600</v>
      </c>
      <c r="F38" s="62">
        <f>'Prihodi na petu'!F59</f>
        <v>107600</v>
      </c>
    </row>
    <row r="39" spans="1:6" x14ac:dyDescent="0.25">
      <c r="A39" s="99" t="s">
        <v>113</v>
      </c>
      <c r="B39" s="99" t="s">
        <v>118</v>
      </c>
      <c r="C39" s="102">
        <f>C40</f>
        <v>24288</v>
      </c>
      <c r="D39" s="102">
        <f t="shared" si="20"/>
        <v>43389</v>
      </c>
      <c r="E39" s="102">
        <f t="shared" si="20"/>
        <v>43389</v>
      </c>
      <c r="F39" s="102">
        <f t="shared" si="20"/>
        <v>43389</v>
      </c>
    </row>
    <row r="40" spans="1:6" x14ac:dyDescent="0.25">
      <c r="A40" s="93">
        <v>6</v>
      </c>
      <c r="B40" s="91" t="s">
        <v>161</v>
      </c>
      <c r="C40" s="90">
        <f>C41</f>
        <v>24288</v>
      </c>
      <c r="D40" s="90">
        <f t="shared" si="20"/>
        <v>43389</v>
      </c>
      <c r="E40" s="90">
        <f t="shared" si="20"/>
        <v>43389</v>
      </c>
      <c r="F40" s="90">
        <f t="shared" si="20"/>
        <v>43389</v>
      </c>
    </row>
    <row r="41" spans="1:6" ht="25.5" x14ac:dyDescent="0.25">
      <c r="A41" s="63">
        <v>65</v>
      </c>
      <c r="B41" s="95" t="s">
        <v>177</v>
      </c>
      <c r="C41" s="62">
        <f>'Prihodi na petu'!C62</f>
        <v>24288</v>
      </c>
      <c r="D41" s="62">
        <f>'Prihodi na petu'!D62</f>
        <v>43389</v>
      </c>
      <c r="E41" s="62">
        <f>'Prihodi na petu'!E62</f>
        <v>43389</v>
      </c>
      <c r="F41" s="62">
        <f>'Prihodi na petu'!F62</f>
        <v>43389</v>
      </c>
    </row>
    <row r="42" spans="1:6" x14ac:dyDescent="0.25">
      <c r="A42" s="103" t="s">
        <v>120</v>
      </c>
      <c r="B42" s="103" t="s">
        <v>121</v>
      </c>
      <c r="C42" s="107">
        <f>C43</f>
        <v>50998</v>
      </c>
      <c r="D42" s="107">
        <f t="shared" ref="D42:F44" si="21">D43</f>
        <v>50000</v>
      </c>
      <c r="E42" s="107">
        <f t="shared" si="21"/>
        <v>50000</v>
      </c>
      <c r="F42" s="107">
        <f t="shared" si="21"/>
        <v>50000</v>
      </c>
    </row>
    <row r="43" spans="1:6" x14ac:dyDescent="0.25">
      <c r="A43" s="99" t="s">
        <v>98</v>
      </c>
      <c r="B43" s="99" t="s">
        <v>100</v>
      </c>
      <c r="C43" s="102">
        <f>C44</f>
        <v>50998</v>
      </c>
      <c r="D43" s="102">
        <f t="shared" si="21"/>
        <v>50000</v>
      </c>
      <c r="E43" s="102">
        <f t="shared" si="21"/>
        <v>50000</v>
      </c>
      <c r="F43" s="102">
        <f t="shared" si="21"/>
        <v>50000</v>
      </c>
    </row>
    <row r="44" spans="1:6" x14ac:dyDescent="0.25">
      <c r="A44" s="93">
        <v>6</v>
      </c>
      <c r="B44" s="91" t="s">
        <v>161</v>
      </c>
      <c r="C44" s="90">
        <f>C45</f>
        <v>50998</v>
      </c>
      <c r="D44" s="90">
        <f t="shared" si="21"/>
        <v>50000</v>
      </c>
      <c r="E44" s="90">
        <f t="shared" si="21"/>
        <v>50000</v>
      </c>
      <c r="F44" s="90">
        <f t="shared" si="21"/>
        <v>50000</v>
      </c>
    </row>
    <row r="45" spans="1:6" x14ac:dyDescent="0.25">
      <c r="A45" s="63">
        <v>67</v>
      </c>
      <c r="B45" s="61" t="s">
        <v>162</v>
      </c>
      <c r="C45" s="62">
        <f>'Prihodi na petu'!C70</f>
        <v>50998</v>
      </c>
      <c r="D45" s="62">
        <f>'Prihodi na petu'!D70</f>
        <v>50000</v>
      </c>
      <c r="E45" s="62">
        <f>'Prihodi na petu'!E70</f>
        <v>50000</v>
      </c>
      <c r="F45" s="62">
        <f>'Prihodi na petu'!F70</f>
        <v>50000</v>
      </c>
    </row>
    <row r="46" spans="1:6" x14ac:dyDescent="0.25">
      <c r="A46" s="103" t="s">
        <v>122</v>
      </c>
      <c r="B46" s="103" t="s">
        <v>140</v>
      </c>
      <c r="C46" s="107">
        <f>C47</f>
        <v>22500</v>
      </c>
      <c r="D46" s="107">
        <f t="shared" ref="D46:F48" si="22">D47</f>
        <v>27200</v>
      </c>
      <c r="E46" s="107">
        <f t="shared" si="22"/>
        <v>27200</v>
      </c>
      <c r="F46" s="107">
        <f t="shared" si="22"/>
        <v>27200</v>
      </c>
    </row>
    <row r="47" spans="1:6" x14ac:dyDescent="0.25">
      <c r="A47" s="99" t="s">
        <v>98</v>
      </c>
      <c r="B47" s="99" t="s">
        <v>100</v>
      </c>
      <c r="C47" s="102">
        <f>C48</f>
        <v>22500</v>
      </c>
      <c r="D47" s="102">
        <f t="shared" si="22"/>
        <v>27200</v>
      </c>
      <c r="E47" s="102">
        <f t="shared" si="22"/>
        <v>27200</v>
      </c>
      <c r="F47" s="102">
        <f t="shared" si="22"/>
        <v>27200</v>
      </c>
    </row>
    <row r="48" spans="1:6" x14ac:dyDescent="0.25">
      <c r="A48" s="93">
        <v>6</v>
      </c>
      <c r="B48" s="91" t="s">
        <v>161</v>
      </c>
      <c r="C48" s="90">
        <f>C49</f>
        <v>22500</v>
      </c>
      <c r="D48" s="90">
        <f t="shared" si="22"/>
        <v>27200</v>
      </c>
      <c r="E48" s="90">
        <f t="shared" si="22"/>
        <v>27200</v>
      </c>
      <c r="F48" s="90">
        <f t="shared" si="22"/>
        <v>27200</v>
      </c>
    </row>
    <row r="49" spans="1:6" x14ac:dyDescent="0.25">
      <c r="A49" s="63">
        <v>67</v>
      </c>
      <c r="B49" s="61" t="s">
        <v>162</v>
      </c>
      <c r="C49" s="62">
        <f>'Prihodi na petu'!C76</f>
        <v>22500</v>
      </c>
      <c r="D49" s="62">
        <f>'Prihodi na petu'!D76</f>
        <v>27200</v>
      </c>
      <c r="E49" s="62">
        <f>'Prihodi na petu'!E76</f>
        <v>27200</v>
      </c>
      <c r="F49" s="62">
        <f>'Prihodi na petu'!F76</f>
        <v>27200</v>
      </c>
    </row>
    <row r="50" spans="1:6" x14ac:dyDescent="0.25">
      <c r="A50" s="103" t="s">
        <v>123</v>
      </c>
      <c r="B50" s="103" t="s">
        <v>189</v>
      </c>
      <c r="C50" s="107">
        <f>C51+C54</f>
        <v>89077</v>
      </c>
      <c r="D50" s="107">
        <f t="shared" ref="D50:F50" si="23">D51+D54</f>
        <v>106648</v>
      </c>
      <c r="E50" s="107">
        <f t="shared" si="23"/>
        <v>106648</v>
      </c>
      <c r="F50" s="107">
        <f t="shared" si="23"/>
        <v>106648</v>
      </c>
    </row>
    <row r="51" spans="1:6" x14ac:dyDescent="0.25">
      <c r="A51" s="99" t="s">
        <v>98</v>
      </c>
      <c r="B51" s="99" t="s">
        <v>100</v>
      </c>
      <c r="C51" s="102">
        <f>C52</f>
        <v>48279</v>
      </c>
      <c r="D51" s="102">
        <f t="shared" ref="D51:F52" si="24">D52</f>
        <v>58348</v>
      </c>
      <c r="E51" s="102">
        <f t="shared" si="24"/>
        <v>58348</v>
      </c>
      <c r="F51" s="102">
        <f t="shared" si="24"/>
        <v>58348</v>
      </c>
    </row>
    <row r="52" spans="1:6" x14ac:dyDescent="0.25">
      <c r="A52" s="93">
        <v>6</v>
      </c>
      <c r="B52" s="91" t="s">
        <v>161</v>
      </c>
      <c r="C52" s="90">
        <f>C53</f>
        <v>48279</v>
      </c>
      <c r="D52" s="90">
        <f t="shared" si="24"/>
        <v>58348</v>
      </c>
      <c r="E52" s="90">
        <f t="shared" si="24"/>
        <v>58348</v>
      </c>
      <c r="F52" s="90">
        <f t="shared" si="24"/>
        <v>58348</v>
      </c>
    </row>
    <row r="53" spans="1:6" x14ac:dyDescent="0.25">
      <c r="A53" s="63">
        <v>67</v>
      </c>
      <c r="B53" s="61" t="s">
        <v>162</v>
      </c>
      <c r="C53" s="62">
        <f>'Prihodi na petu'!C82</f>
        <v>48279</v>
      </c>
      <c r="D53" s="62">
        <f>'Prihodi na petu'!D82</f>
        <v>58348</v>
      </c>
      <c r="E53" s="62">
        <f>'Prihodi na petu'!E82</f>
        <v>58348</v>
      </c>
      <c r="F53" s="62">
        <f>'Prihodi na petu'!F82</f>
        <v>58348</v>
      </c>
    </row>
    <row r="54" spans="1:6" x14ac:dyDescent="0.25">
      <c r="A54" s="99" t="s">
        <v>124</v>
      </c>
      <c r="B54" s="99" t="s">
        <v>143</v>
      </c>
      <c r="C54" s="101">
        <f>C55</f>
        <v>40798</v>
      </c>
      <c r="D54" s="101">
        <f t="shared" ref="D54:F55" si="25">D55</f>
        <v>48300</v>
      </c>
      <c r="E54" s="101">
        <f t="shared" si="25"/>
        <v>48300</v>
      </c>
      <c r="F54" s="101">
        <f t="shared" si="25"/>
        <v>48300</v>
      </c>
    </row>
    <row r="55" spans="1:6" x14ac:dyDescent="0.25">
      <c r="A55" s="93">
        <v>6</v>
      </c>
      <c r="B55" s="91" t="s">
        <v>161</v>
      </c>
      <c r="C55" s="92">
        <f>C56</f>
        <v>40798</v>
      </c>
      <c r="D55" s="92">
        <f t="shared" si="25"/>
        <v>48300</v>
      </c>
      <c r="E55" s="92">
        <f t="shared" si="25"/>
        <v>48300</v>
      </c>
      <c r="F55" s="92">
        <f t="shared" si="25"/>
        <v>48300</v>
      </c>
    </row>
    <row r="56" spans="1:6" x14ac:dyDescent="0.25">
      <c r="A56" s="63">
        <v>67</v>
      </c>
      <c r="B56" s="61" t="s">
        <v>162</v>
      </c>
      <c r="C56" s="64">
        <f>'Prihodi na petu'!C87</f>
        <v>40798</v>
      </c>
      <c r="D56" s="64">
        <f>'Prihodi na petu'!D87</f>
        <v>48300</v>
      </c>
      <c r="E56" s="64">
        <f>'Prihodi na petu'!E87</f>
        <v>48300</v>
      </c>
      <c r="F56" s="64">
        <f>'Prihodi na petu'!F87</f>
        <v>48300</v>
      </c>
    </row>
    <row r="57" spans="1:6" x14ac:dyDescent="0.25">
      <c r="A57" s="103" t="s">
        <v>125</v>
      </c>
      <c r="B57" s="103" t="s">
        <v>144</v>
      </c>
      <c r="C57" s="105">
        <f>C58</f>
        <v>0</v>
      </c>
      <c r="D57" s="105">
        <f t="shared" ref="D57:F59" si="26">D58</f>
        <v>0</v>
      </c>
      <c r="E57" s="105">
        <f t="shared" si="26"/>
        <v>0</v>
      </c>
      <c r="F57" s="105">
        <f t="shared" si="26"/>
        <v>0</v>
      </c>
    </row>
    <row r="58" spans="1:6" x14ac:dyDescent="0.25">
      <c r="A58" s="99" t="s">
        <v>98</v>
      </c>
      <c r="B58" s="99" t="s">
        <v>100</v>
      </c>
      <c r="C58" s="101">
        <f>C59</f>
        <v>0</v>
      </c>
      <c r="D58" s="101">
        <f t="shared" si="26"/>
        <v>0</v>
      </c>
      <c r="E58" s="101">
        <f t="shared" si="26"/>
        <v>0</v>
      </c>
      <c r="F58" s="101">
        <f t="shared" si="26"/>
        <v>0</v>
      </c>
    </row>
    <row r="59" spans="1:6" x14ac:dyDescent="0.25">
      <c r="A59" s="93">
        <v>6</v>
      </c>
      <c r="B59" s="91" t="s">
        <v>161</v>
      </c>
      <c r="C59" s="92">
        <f>C60</f>
        <v>0</v>
      </c>
      <c r="D59" s="92">
        <f t="shared" si="26"/>
        <v>0</v>
      </c>
      <c r="E59" s="92">
        <f t="shared" si="26"/>
        <v>0</v>
      </c>
      <c r="F59" s="92">
        <f t="shared" si="26"/>
        <v>0</v>
      </c>
    </row>
    <row r="60" spans="1:6" x14ac:dyDescent="0.25">
      <c r="A60" s="63">
        <v>67</v>
      </c>
      <c r="B60" s="61" t="s">
        <v>162</v>
      </c>
      <c r="C60" s="64">
        <f>'Prihodi na petu'!C93</f>
        <v>0</v>
      </c>
      <c r="D60" s="64">
        <f>'Prihodi na petu'!D93</f>
        <v>0</v>
      </c>
      <c r="E60" s="64">
        <f>'Prihodi na petu'!E93</f>
        <v>0</v>
      </c>
      <c r="F60" s="64">
        <f>'Prihodi na petu'!F93</f>
        <v>0</v>
      </c>
    </row>
    <row r="61" spans="1:6" x14ac:dyDescent="0.25">
      <c r="A61" s="103" t="s">
        <v>126</v>
      </c>
      <c r="B61" s="103" t="s">
        <v>127</v>
      </c>
      <c r="C61" s="107">
        <f>C62</f>
        <v>41808</v>
      </c>
      <c r="D61" s="107">
        <f t="shared" ref="D61:F67" si="27">D62</f>
        <v>37000</v>
      </c>
      <c r="E61" s="107">
        <f t="shared" si="27"/>
        <v>37000</v>
      </c>
      <c r="F61" s="107">
        <f t="shared" si="27"/>
        <v>37000</v>
      </c>
    </row>
    <row r="62" spans="1:6" x14ac:dyDescent="0.25">
      <c r="A62" s="99" t="s">
        <v>113</v>
      </c>
      <c r="B62" s="99" t="s">
        <v>118</v>
      </c>
      <c r="C62" s="102">
        <f>C63</f>
        <v>41808</v>
      </c>
      <c r="D62" s="102">
        <f t="shared" si="27"/>
        <v>37000</v>
      </c>
      <c r="E62" s="102">
        <f t="shared" si="27"/>
        <v>37000</v>
      </c>
      <c r="F62" s="102">
        <f t="shared" si="27"/>
        <v>37000</v>
      </c>
    </row>
    <row r="63" spans="1:6" x14ac:dyDescent="0.25">
      <c r="A63" s="93">
        <v>6</v>
      </c>
      <c r="B63" s="91" t="s">
        <v>161</v>
      </c>
      <c r="C63" s="90">
        <f>C64</f>
        <v>41808</v>
      </c>
      <c r="D63" s="90">
        <f t="shared" si="27"/>
        <v>37000</v>
      </c>
      <c r="E63" s="90">
        <f t="shared" si="27"/>
        <v>37000</v>
      </c>
      <c r="F63" s="90">
        <f t="shared" si="27"/>
        <v>37000</v>
      </c>
    </row>
    <row r="64" spans="1:6" x14ac:dyDescent="0.25">
      <c r="A64" s="63">
        <v>63</v>
      </c>
      <c r="B64" s="61" t="s">
        <v>279</v>
      </c>
      <c r="C64" s="62">
        <f>'Prihodi na petu'!C99</f>
        <v>41808</v>
      </c>
      <c r="D64" s="62">
        <f>'Prihodi na petu'!D99</f>
        <v>37000</v>
      </c>
      <c r="E64" s="62">
        <f>'Prihodi na petu'!E99</f>
        <v>37000</v>
      </c>
      <c r="F64" s="62">
        <f>'Prihodi na petu'!F99</f>
        <v>37000</v>
      </c>
    </row>
    <row r="65" spans="1:6" x14ac:dyDescent="0.25">
      <c r="A65" s="103" t="s">
        <v>276</v>
      </c>
      <c r="B65" s="103" t="s">
        <v>280</v>
      </c>
      <c r="C65" s="107">
        <f>C66</f>
        <v>89442</v>
      </c>
      <c r="D65" s="107">
        <f t="shared" si="27"/>
        <v>89442</v>
      </c>
      <c r="E65" s="107">
        <f t="shared" si="27"/>
        <v>89442</v>
      </c>
      <c r="F65" s="107">
        <f t="shared" si="27"/>
        <v>89442</v>
      </c>
    </row>
    <row r="66" spans="1:6" x14ac:dyDescent="0.25">
      <c r="A66" s="99" t="s">
        <v>113</v>
      </c>
      <c r="B66" s="99" t="s">
        <v>118</v>
      </c>
      <c r="C66" s="102">
        <f>C67</f>
        <v>89442</v>
      </c>
      <c r="D66" s="102">
        <f t="shared" si="27"/>
        <v>89442</v>
      </c>
      <c r="E66" s="102">
        <f t="shared" si="27"/>
        <v>89442</v>
      </c>
      <c r="F66" s="102">
        <f t="shared" si="27"/>
        <v>89442</v>
      </c>
    </row>
    <row r="67" spans="1:6" x14ac:dyDescent="0.25">
      <c r="A67" s="93">
        <v>6</v>
      </c>
      <c r="B67" s="91" t="s">
        <v>161</v>
      </c>
      <c r="C67" s="90">
        <f>C68</f>
        <v>89442</v>
      </c>
      <c r="D67" s="90">
        <f t="shared" si="27"/>
        <v>89442</v>
      </c>
      <c r="E67" s="90">
        <f t="shared" si="27"/>
        <v>89442</v>
      </c>
      <c r="F67" s="90">
        <f t="shared" si="27"/>
        <v>89442</v>
      </c>
    </row>
    <row r="68" spans="1:6" ht="25.5" x14ac:dyDescent="0.25">
      <c r="A68" s="63">
        <v>65</v>
      </c>
      <c r="B68" s="95" t="s">
        <v>177</v>
      </c>
      <c r="C68" s="62">
        <f>'Prihodi na petu'!C105</f>
        <v>89442</v>
      </c>
      <c r="D68" s="62">
        <f>'Prihodi na petu'!D105</f>
        <v>89442</v>
      </c>
      <c r="E68" s="62">
        <f>'Prihodi na petu'!E105</f>
        <v>89442</v>
      </c>
      <c r="F68" s="62">
        <f>'Prihodi na petu'!F105</f>
        <v>89442</v>
      </c>
    </row>
    <row r="69" spans="1:6" x14ac:dyDescent="0.25">
      <c r="A69" s="103" t="s">
        <v>129</v>
      </c>
      <c r="B69" s="103" t="s">
        <v>147</v>
      </c>
      <c r="C69" s="107">
        <f>C70+C73</f>
        <v>4980</v>
      </c>
      <c r="D69" s="107">
        <f t="shared" ref="D69:F69" si="28">D70+D73</f>
        <v>4980</v>
      </c>
      <c r="E69" s="107">
        <f t="shared" si="28"/>
        <v>4980</v>
      </c>
      <c r="F69" s="107">
        <f t="shared" si="28"/>
        <v>4980</v>
      </c>
    </row>
    <row r="70" spans="1:6" x14ac:dyDescent="0.25">
      <c r="A70" s="99" t="s">
        <v>128</v>
      </c>
      <c r="B70" s="99" t="s">
        <v>148</v>
      </c>
      <c r="C70" s="102">
        <f>C71</f>
        <v>600</v>
      </c>
      <c r="D70" s="102">
        <f t="shared" ref="D70:F71" si="29">D71</f>
        <v>600</v>
      </c>
      <c r="E70" s="102">
        <f t="shared" si="29"/>
        <v>600</v>
      </c>
      <c r="F70" s="102">
        <f t="shared" si="29"/>
        <v>600</v>
      </c>
    </row>
    <row r="71" spans="1:6" x14ac:dyDescent="0.25">
      <c r="A71" s="93">
        <v>6</v>
      </c>
      <c r="B71" s="91" t="s">
        <v>161</v>
      </c>
      <c r="C71" s="90">
        <f>C72</f>
        <v>600</v>
      </c>
      <c r="D71" s="90">
        <f t="shared" si="29"/>
        <v>600</v>
      </c>
      <c r="E71" s="90">
        <f t="shared" si="29"/>
        <v>600</v>
      </c>
      <c r="F71" s="90">
        <f t="shared" si="29"/>
        <v>600</v>
      </c>
    </row>
    <row r="72" spans="1:6" x14ac:dyDescent="0.25">
      <c r="A72" s="63">
        <v>67</v>
      </c>
      <c r="B72" s="61" t="s">
        <v>162</v>
      </c>
      <c r="C72" s="62">
        <f>'Prihodi na petu'!C111</f>
        <v>600</v>
      </c>
      <c r="D72" s="62">
        <f>'Prihodi na petu'!D111</f>
        <v>600</v>
      </c>
      <c r="E72" s="62">
        <f>'Prihodi na petu'!E111</f>
        <v>600</v>
      </c>
      <c r="F72" s="62">
        <f>'Prihodi na petu'!F111</f>
        <v>600</v>
      </c>
    </row>
    <row r="73" spans="1:6" x14ac:dyDescent="0.25">
      <c r="A73" s="99" t="s">
        <v>124</v>
      </c>
      <c r="B73" s="99" t="s">
        <v>143</v>
      </c>
      <c r="C73" s="101">
        <f>C74</f>
        <v>4380</v>
      </c>
      <c r="D73" s="101">
        <f t="shared" ref="D73:F74" si="30">D74</f>
        <v>4380</v>
      </c>
      <c r="E73" s="101">
        <f t="shared" si="30"/>
        <v>4380</v>
      </c>
      <c r="F73" s="101">
        <f t="shared" si="30"/>
        <v>4380</v>
      </c>
    </row>
    <row r="74" spans="1:6" x14ac:dyDescent="0.25">
      <c r="A74" s="93">
        <v>6</v>
      </c>
      <c r="B74" s="91" t="s">
        <v>161</v>
      </c>
      <c r="C74" s="92">
        <f>C75</f>
        <v>4380</v>
      </c>
      <c r="D74" s="92">
        <f t="shared" si="30"/>
        <v>4380</v>
      </c>
      <c r="E74" s="92">
        <f t="shared" si="30"/>
        <v>4380</v>
      </c>
      <c r="F74" s="92">
        <f t="shared" si="30"/>
        <v>4380</v>
      </c>
    </row>
    <row r="75" spans="1:6" x14ac:dyDescent="0.25">
      <c r="A75" s="63">
        <v>67</v>
      </c>
      <c r="B75" s="61" t="s">
        <v>162</v>
      </c>
      <c r="C75" s="64">
        <f>'Prihodi na petu'!C116</f>
        <v>4380</v>
      </c>
      <c r="D75" s="64">
        <f>'Prihodi na petu'!D116</f>
        <v>4380</v>
      </c>
      <c r="E75" s="64">
        <f>'Prihodi na petu'!E116</f>
        <v>4380</v>
      </c>
      <c r="F75" s="64">
        <f>'Prihodi na petu'!F116</f>
        <v>4380</v>
      </c>
    </row>
    <row r="76" spans="1:6" x14ac:dyDescent="0.25">
      <c r="A76" s="109" t="s">
        <v>130</v>
      </c>
      <c r="B76" s="110" t="s">
        <v>149</v>
      </c>
      <c r="C76" s="111">
        <f>C77</f>
        <v>26545</v>
      </c>
      <c r="D76" s="111">
        <f t="shared" ref="D76:F79" si="31">D77</f>
        <v>26545</v>
      </c>
      <c r="E76" s="111">
        <f t="shared" si="31"/>
        <v>26545</v>
      </c>
      <c r="F76" s="111">
        <f t="shared" si="31"/>
        <v>26545</v>
      </c>
    </row>
    <row r="77" spans="1:6" ht="26.25" x14ac:dyDescent="0.25">
      <c r="A77" s="108" t="s">
        <v>190</v>
      </c>
      <c r="B77" s="103" t="s">
        <v>131</v>
      </c>
      <c r="C77" s="107">
        <f>C78</f>
        <v>26545</v>
      </c>
      <c r="D77" s="107">
        <f t="shared" si="31"/>
        <v>26545</v>
      </c>
      <c r="E77" s="107">
        <f t="shared" si="31"/>
        <v>26545</v>
      </c>
      <c r="F77" s="107">
        <f t="shared" si="31"/>
        <v>26545</v>
      </c>
    </row>
    <row r="78" spans="1:6" x14ac:dyDescent="0.25">
      <c r="A78" s="99" t="s">
        <v>9</v>
      </c>
      <c r="B78" s="99" t="s">
        <v>12</v>
      </c>
      <c r="C78" s="102">
        <f>C79</f>
        <v>26545</v>
      </c>
      <c r="D78" s="102">
        <f t="shared" si="31"/>
        <v>26545</v>
      </c>
      <c r="E78" s="102">
        <f t="shared" si="31"/>
        <v>26545</v>
      </c>
      <c r="F78" s="102">
        <f t="shared" si="31"/>
        <v>26545</v>
      </c>
    </row>
    <row r="79" spans="1:6" x14ac:dyDescent="0.25">
      <c r="A79" s="93">
        <v>6</v>
      </c>
      <c r="B79" s="91" t="s">
        <v>161</v>
      </c>
      <c r="C79" s="90">
        <f>C80</f>
        <v>26545</v>
      </c>
      <c r="D79" s="90">
        <f t="shared" si="31"/>
        <v>26545</v>
      </c>
      <c r="E79" s="90">
        <f t="shared" si="31"/>
        <v>26545</v>
      </c>
      <c r="F79" s="90">
        <f t="shared" si="31"/>
        <v>26545</v>
      </c>
    </row>
    <row r="80" spans="1:6" x14ac:dyDescent="0.25">
      <c r="A80" s="63">
        <v>67</v>
      </c>
      <c r="B80" s="61" t="s">
        <v>162</v>
      </c>
      <c r="C80" s="62">
        <f>'Prihodi na petu'!C123</f>
        <v>26545</v>
      </c>
      <c r="D80" s="62">
        <f>'Prihodi na petu'!D123</f>
        <v>26545</v>
      </c>
      <c r="E80" s="62">
        <f>'Prihodi na petu'!E123</f>
        <v>26545</v>
      </c>
      <c r="F80" s="62">
        <f>'Prihodi na petu'!F123</f>
        <v>26545</v>
      </c>
    </row>
    <row r="81" spans="1:6" ht="26.25" x14ac:dyDescent="0.25">
      <c r="A81" s="109" t="s">
        <v>132</v>
      </c>
      <c r="B81" s="110" t="s">
        <v>151</v>
      </c>
      <c r="C81" s="111">
        <f>C82</f>
        <v>11149</v>
      </c>
      <c r="D81" s="111">
        <f t="shared" ref="D81:F81" si="32">D82</f>
        <v>11149</v>
      </c>
      <c r="E81" s="111">
        <f t="shared" si="32"/>
        <v>11149</v>
      </c>
      <c r="F81" s="111">
        <f t="shared" si="32"/>
        <v>11149</v>
      </c>
    </row>
    <row r="82" spans="1:6" x14ac:dyDescent="0.25">
      <c r="A82" s="103" t="s">
        <v>153</v>
      </c>
      <c r="B82" s="103" t="s">
        <v>131</v>
      </c>
      <c r="C82" s="107">
        <f>C83+C86+C89</f>
        <v>11149</v>
      </c>
      <c r="D82" s="107">
        <f t="shared" ref="D82:F82" si="33">D83+D86+D89</f>
        <v>11149</v>
      </c>
      <c r="E82" s="107">
        <f t="shared" si="33"/>
        <v>11149</v>
      </c>
      <c r="F82" s="107">
        <f t="shared" si="33"/>
        <v>11149</v>
      </c>
    </row>
    <row r="83" spans="1:6" x14ac:dyDescent="0.25">
      <c r="A83" s="99" t="s">
        <v>99</v>
      </c>
      <c r="B83" s="99" t="s">
        <v>104</v>
      </c>
      <c r="C83" s="102">
        <f>C84</f>
        <v>1593</v>
      </c>
      <c r="D83" s="102">
        <f t="shared" ref="D83:F84" si="34">D84</f>
        <v>1593</v>
      </c>
      <c r="E83" s="102">
        <f t="shared" si="34"/>
        <v>1593</v>
      </c>
      <c r="F83" s="102">
        <f t="shared" si="34"/>
        <v>1593</v>
      </c>
    </row>
    <row r="84" spans="1:6" x14ac:dyDescent="0.25">
      <c r="A84" s="93">
        <v>6</v>
      </c>
      <c r="B84" s="91" t="s">
        <v>161</v>
      </c>
      <c r="C84" s="90">
        <f>C85</f>
        <v>1593</v>
      </c>
      <c r="D84" s="90">
        <f t="shared" si="34"/>
        <v>1593</v>
      </c>
      <c r="E84" s="90">
        <f t="shared" si="34"/>
        <v>1593</v>
      </c>
      <c r="F84" s="90">
        <f t="shared" si="34"/>
        <v>1593</v>
      </c>
    </row>
    <row r="85" spans="1:6" ht="26.25" x14ac:dyDescent="0.25">
      <c r="A85" s="63">
        <v>66</v>
      </c>
      <c r="B85" s="94" t="s">
        <v>170</v>
      </c>
      <c r="C85" s="62">
        <f>'Prihodi na petu'!C130</f>
        <v>1593</v>
      </c>
      <c r="D85" s="62">
        <f>'Prihodi na petu'!D130</f>
        <v>1593</v>
      </c>
      <c r="E85" s="62">
        <f>'Prihodi na petu'!E130</f>
        <v>1593</v>
      </c>
      <c r="F85" s="62">
        <f>'Prihodi na petu'!F130</f>
        <v>1593</v>
      </c>
    </row>
    <row r="86" spans="1:6" x14ac:dyDescent="0.25">
      <c r="A86" s="99" t="s">
        <v>98</v>
      </c>
      <c r="B86" s="99" t="s">
        <v>100</v>
      </c>
      <c r="C86" s="102">
        <f>C87</f>
        <v>0</v>
      </c>
      <c r="D86" s="102">
        <f t="shared" ref="D86:F87" si="35">D87</f>
        <v>0</v>
      </c>
      <c r="E86" s="102">
        <f t="shared" si="35"/>
        <v>0</v>
      </c>
      <c r="F86" s="102">
        <f t="shared" si="35"/>
        <v>0</v>
      </c>
    </row>
    <row r="87" spans="1:6" x14ac:dyDescent="0.25">
      <c r="A87" s="93">
        <v>6</v>
      </c>
      <c r="B87" s="91" t="s">
        <v>161</v>
      </c>
      <c r="C87" s="90">
        <f>C88</f>
        <v>0</v>
      </c>
      <c r="D87" s="90">
        <f t="shared" si="35"/>
        <v>0</v>
      </c>
      <c r="E87" s="90">
        <f t="shared" si="35"/>
        <v>0</v>
      </c>
      <c r="F87" s="90">
        <f t="shared" si="35"/>
        <v>0</v>
      </c>
    </row>
    <row r="88" spans="1:6" x14ac:dyDescent="0.25">
      <c r="A88" s="63">
        <v>67</v>
      </c>
      <c r="B88" s="61" t="s">
        <v>162</v>
      </c>
      <c r="C88" s="62">
        <f>'Prihodi na petu'!C135</f>
        <v>0</v>
      </c>
      <c r="D88" s="62">
        <f>'Prihodi na petu'!D135</f>
        <v>0</v>
      </c>
      <c r="E88" s="62">
        <f>'Prihodi na petu'!E135</f>
        <v>0</v>
      </c>
      <c r="F88" s="62">
        <f>'Prihodi na petu'!F135</f>
        <v>0</v>
      </c>
    </row>
    <row r="89" spans="1:6" x14ac:dyDescent="0.25">
      <c r="A89" s="99" t="s">
        <v>113</v>
      </c>
      <c r="B89" s="99" t="s">
        <v>118</v>
      </c>
      <c r="C89" s="102">
        <f>C90</f>
        <v>9556</v>
      </c>
      <c r="D89" s="102">
        <f t="shared" ref="D89:F90" si="36">D90</f>
        <v>9556</v>
      </c>
      <c r="E89" s="102">
        <f t="shared" si="36"/>
        <v>9556</v>
      </c>
      <c r="F89" s="102">
        <f t="shared" si="36"/>
        <v>9556</v>
      </c>
    </row>
    <row r="90" spans="1:6" x14ac:dyDescent="0.25">
      <c r="A90" s="93">
        <v>6</v>
      </c>
      <c r="B90" s="91" t="s">
        <v>161</v>
      </c>
      <c r="C90" s="90">
        <f>C91</f>
        <v>9556</v>
      </c>
      <c r="D90" s="90">
        <f t="shared" si="36"/>
        <v>9556</v>
      </c>
      <c r="E90" s="90">
        <f t="shared" si="36"/>
        <v>9556</v>
      </c>
      <c r="F90" s="90">
        <f t="shared" si="36"/>
        <v>9556</v>
      </c>
    </row>
    <row r="91" spans="1:6" x14ac:dyDescent="0.25">
      <c r="A91" s="63">
        <v>67</v>
      </c>
      <c r="B91" s="61" t="s">
        <v>162</v>
      </c>
      <c r="C91" s="62">
        <f>'Prihodi na petu'!C140</f>
        <v>9556</v>
      </c>
      <c r="D91" s="62">
        <f>'Prihodi na petu'!D140</f>
        <v>9556</v>
      </c>
      <c r="E91" s="62">
        <f>'Prihodi na petu'!E140</f>
        <v>9556</v>
      </c>
      <c r="F91" s="62">
        <f>'Prihodi na petu'!F140</f>
        <v>9556</v>
      </c>
    </row>
  </sheetData>
  <mergeCells count="2">
    <mergeCell ref="A1:F1"/>
    <mergeCell ref="A3:F3"/>
  </mergeCells>
  <pageMargins left="0.7" right="0.7" top="0.75" bottom="0.75" header="0.3" footer="0.3"/>
  <pageSetup paperSize="9" scale="91" fitToHeight="0" orientation="landscape" r:id="rId1"/>
  <ignoredErrors>
    <ignoredError sqref="C10:F10 C14:D14 E14:F14 C23:F23 C26:F26 C29:F29 C38:F38 C45:F45 C53:F53 C56:F56 C60:F60 C72:F72 C75:F75 C80:F80 C82:F82 C85:F85 C88:F88 C41:F41 C64:F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Naslovnica</vt:lpstr>
      <vt:lpstr>Sažetak</vt:lpstr>
      <vt:lpstr>Račun prihoda i rashoda</vt:lpstr>
      <vt:lpstr>Rashodi prema funkcijskoj </vt:lpstr>
      <vt:lpstr>Račun financiranja</vt:lpstr>
      <vt:lpstr>Rashodi na petu</vt:lpstr>
      <vt:lpstr>Prihodi na petu</vt:lpstr>
      <vt:lpstr>POSEBNI DIO - rashodi</vt:lpstr>
      <vt:lpstr>POSEBNI DIO - prihodi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2024-01-17T07:44:06Z</dcterms:modified>
</cp:coreProperties>
</file>