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NASLOVNICA" sheetId="4" r:id="rId1"/>
    <sheet name="Rebalans finan. plana 2022." sheetId="1" r:id="rId2"/>
    <sheet name="Prihodi" sheetId="5" r:id="rId3"/>
  </sheets>
  <definedNames>
    <definedName name="_xlnm.Print_Area" localSheetId="0">NASLOVNICA!$A$2:$L$10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8" i="1" l="1"/>
  <c r="D317" i="1"/>
  <c r="D316" i="1" s="1"/>
  <c r="D315" i="1"/>
  <c r="D312" i="1"/>
  <c r="D311" i="1"/>
  <c r="D310" i="1" s="1"/>
  <c r="D309" i="1" s="1"/>
  <c r="D308" i="1" s="1"/>
  <c r="D307" i="1" s="1"/>
  <c r="D305" i="1"/>
  <c r="D301" i="1"/>
  <c r="D300" i="1" s="1"/>
  <c r="D299" i="1" s="1"/>
  <c r="D298" i="1" s="1"/>
  <c r="D297" i="1" s="1"/>
  <c r="D296" i="1" s="1"/>
  <c r="D294" i="1"/>
  <c r="D293" i="1" s="1"/>
  <c r="D292" i="1" s="1"/>
  <c r="D289" i="1"/>
  <c r="D288" i="1" s="1"/>
  <c r="D287" i="1" s="1"/>
  <c r="D286" i="1" s="1"/>
  <c r="D283" i="1"/>
  <c r="D282" i="1"/>
  <c r="D281" i="1" s="1"/>
  <c r="D280" i="1"/>
  <c r="D279" i="1" s="1"/>
  <c r="D277" i="1"/>
  <c r="D276" i="1" s="1"/>
  <c r="D275" i="1" s="1"/>
  <c r="D271" i="1"/>
  <c r="D270" i="1"/>
  <c r="D268" i="1"/>
  <c r="D263" i="1"/>
  <c r="D261" i="1"/>
  <c r="D260" i="1"/>
  <c r="D259" i="1" s="1"/>
  <c r="D258" i="1"/>
  <c r="D256" i="1"/>
  <c r="D255" i="1"/>
  <c r="D253" i="1"/>
  <c r="D248" i="1"/>
  <c r="D246" i="1"/>
  <c r="D245" i="1"/>
  <c r="D244" i="1" s="1"/>
  <c r="D243" i="1" s="1"/>
  <c r="D242" i="1" s="1"/>
  <c r="D240" i="1"/>
  <c r="D237" i="1"/>
  <c r="D235" i="1"/>
  <c r="D234" i="1" s="1"/>
  <c r="D233" i="1" s="1"/>
  <c r="D232" i="1" s="1"/>
  <c r="D231" i="1" s="1"/>
  <c r="D229" i="1"/>
  <c r="D228" i="1"/>
  <c r="D227" i="1" s="1"/>
  <c r="D226" i="1" s="1"/>
  <c r="D225" i="1" s="1"/>
  <c r="D222" i="1"/>
  <c r="D214" i="1"/>
  <c r="D213" i="1"/>
  <c r="D212" i="1" s="1"/>
  <c r="D211" i="1" s="1"/>
  <c r="D207" i="1"/>
  <c r="D206" i="1"/>
  <c r="D204" i="1"/>
  <c r="D202" i="1"/>
  <c r="D201" i="1" s="1"/>
  <c r="D197" i="1"/>
  <c r="D191" i="1"/>
  <c r="D188" i="1"/>
  <c r="D187" i="1" s="1"/>
  <c r="D186" i="1" s="1"/>
  <c r="D185" i="1" s="1"/>
  <c r="D184" i="1" s="1"/>
  <c r="D180" i="1"/>
  <c r="D179" i="1"/>
  <c r="D178" i="1" s="1"/>
  <c r="D174" i="1"/>
  <c r="D173" i="1" s="1"/>
  <c r="D169" i="1"/>
  <c r="D168" i="1" s="1"/>
  <c r="D166" i="1"/>
  <c r="D158" i="1"/>
  <c r="D148" i="1"/>
  <c r="D143" i="1"/>
  <c r="D142" i="1"/>
  <c r="D140" i="1"/>
  <c r="D138" i="1"/>
  <c r="D137" i="1" s="1"/>
  <c r="D132" i="1"/>
  <c r="D127" i="1"/>
  <c r="D123" i="1"/>
  <c r="D122" i="1" s="1"/>
  <c r="D120" i="1"/>
  <c r="D119" i="1" s="1"/>
  <c r="D114" i="1"/>
  <c r="D113" i="1" s="1"/>
  <c r="D112" i="1" s="1"/>
  <c r="D110" i="1"/>
  <c r="D108" i="1"/>
  <c r="D107" i="1" s="1"/>
  <c r="D106" i="1" s="1"/>
  <c r="D105" i="1" s="1"/>
  <c r="D102" i="1"/>
  <c r="D100" i="1"/>
  <c r="D99" i="1"/>
  <c r="D98" i="1" s="1"/>
  <c r="D97" i="1" s="1"/>
  <c r="D91" i="1"/>
  <c r="D90" i="1"/>
  <c r="D87" i="1"/>
  <c r="D84" i="1"/>
  <c r="D82" i="1"/>
  <c r="D81" i="1"/>
  <c r="D77" i="1"/>
  <c r="D71" i="1"/>
  <c r="D68" i="1"/>
  <c r="D67" i="1"/>
  <c r="D66" i="1" s="1"/>
  <c r="D65" i="1"/>
  <c r="D64" i="1" s="1"/>
  <c r="D62" i="1"/>
  <c r="D61" i="1" s="1"/>
  <c r="D60" i="1" s="1"/>
  <c r="D56" i="1"/>
  <c r="D55" i="1"/>
  <c r="D49" i="1"/>
  <c r="D27" i="1"/>
  <c r="D14" i="1"/>
  <c r="D8" i="1"/>
  <c r="D7" i="1" s="1"/>
  <c r="D6" i="1" s="1"/>
  <c r="D5" i="1" s="1"/>
  <c r="D4" i="1" s="1"/>
  <c r="D7" i="5"/>
  <c r="D6" i="5" s="1"/>
  <c r="D5" i="5" s="1"/>
  <c r="D4" i="5" s="1"/>
  <c r="D8" i="5"/>
  <c r="D14" i="5"/>
  <c r="D13" i="5" s="1"/>
  <c r="D12" i="5" s="1"/>
  <c r="D11" i="5" s="1"/>
  <c r="D10" i="5" s="1"/>
  <c r="D19" i="5"/>
  <c r="D18" i="5" s="1"/>
  <c r="D17" i="5" s="1"/>
  <c r="D16" i="5" s="1"/>
  <c r="D20" i="5"/>
  <c r="D26" i="5"/>
  <c r="D25" i="5" s="1"/>
  <c r="D24" i="5" s="1"/>
  <c r="D27" i="5"/>
  <c r="D31" i="5"/>
  <c r="D30" i="5" s="1"/>
  <c r="D29" i="5" s="1"/>
  <c r="D32" i="5"/>
  <c r="D36" i="5"/>
  <c r="D35" i="5" s="1"/>
  <c r="D34" i="5" s="1"/>
  <c r="D37" i="5"/>
  <c r="D42" i="5"/>
  <c r="D44" i="5"/>
  <c r="D41" i="5" s="1"/>
  <c r="D40" i="5" s="1"/>
  <c r="D39" i="5" s="1"/>
  <c r="D47" i="5"/>
  <c r="D49" i="5"/>
  <c r="D50" i="5"/>
  <c r="D52" i="5"/>
  <c r="D53" i="5"/>
  <c r="D60" i="5"/>
  <c r="D59" i="5" s="1"/>
  <c r="D58" i="5" s="1"/>
  <c r="D57" i="5" s="1"/>
  <c r="D56" i="5" s="1"/>
  <c r="D65" i="5"/>
  <c r="D64" i="5" s="1"/>
  <c r="D63" i="5" s="1"/>
  <c r="D62" i="5" s="1"/>
  <c r="D66" i="5"/>
  <c r="D72" i="5"/>
  <c r="D71" i="5" s="1"/>
  <c r="D70" i="5" s="1"/>
  <c r="D69" i="5" s="1"/>
  <c r="D68" i="5" s="1"/>
  <c r="D77" i="5"/>
  <c r="D76" i="5" s="1"/>
  <c r="D75" i="5" s="1"/>
  <c r="D78" i="5"/>
  <c r="D82" i="5"/>
  <c r="D81" i="5" s="1"/>
  <c r="D80" i="5" s="1"/>
  <c r="D83" i="5"/>
  <c r="D89" i="5"/>
  <c r="D88" i="5" s="1"/>
  <c r="D87" i="5" s="1"/>
  <c r="D86" i="5" s="1"/>
  <c r="D85" i="5" s="1"/>
  <c r="D94" i="5"/>
  <c r="D93" i="5" s="1"/>
  <c r="D92" i="5" s="1"/>
  <c r="D91" i="5" s="1"/>
  <c r="D95" i="5"/>
  <c r="D101" i="5"/>
  <c r="D100" i="5" s="1"/>
  <c r="D99" i="5" s="1"/>
  <c r="D98" i="5" s="1"/>
  <c r="D97" i="5" s="1"/>
  <c r="D106" i="5"/>
  <c r="D105" i="5" s="1"/>
  <c r="D104" i="5" s="1"/>
  <c r="D103" i="5" s="1"/>
  <c r="D113" i="5"/>
  <c r="D112" i="5" s="1"/>
  <c r="D111" i="5" s="1"/>
  <c r="D110" i="5" s="1"/>
  <c r="D109" i="5" s="1"/>
  <c r="D108" i="5" s="1"/>
  <c r="D120" i="5"/>
  <c r="D119" i="5" s="1"/>
  <c r="D118" i="5" s="1"/>
  <c r="D117" i="5" s="1"/>
  <c r="D125" i="5"/>
  <c r="D124" i="5" s="1"/>
  <c r="D123" i="5" s="1"/>
  <c r="D122" i="5" s="1"/>
  <c r="D130" i="5"/>
  <c r="D129" i="5" s="1"/>
  <c r="D128" i="5" s="1"/>
  <c r="D127" i="5" s="1"/>
  <c r="D118" i="1" l="1"/>
  <c r="D117" i="1" s="1"/>
  <c r="D96" i="1" s="1"/>
  <c r="D136" i="1"/>
  <c r="D135" i="1" s="1"/>
  <c r="D59" i="1"/>
  <c r="D58" i="1" s="1"/>
  <c r="D3" i="1" s="1"/>
  <c r="D274" i="1"/>
  <c r="D273" i="1" s="1"/>
  <c r="D291" i="1"/>
  <c r="D285" i="1" s="1"/>
  <c r="D23" i="5"/>
  <c r="D116" i="5"/>
  <c r="D115" i="5" s="1"/>
  <c r="D74" i="5"/>
  <c r="D3" i="5"/>
  <c r="N9" i="5"/>
  <c r="N8" i="5"/>
  <c r="N7" i="5"/>
  <c r="F40" i="5"/>
  <c r="F39" i="5"/>
  <c r="E39" i="5" s="1"/>
  <c r="N6" i="5"/>
  <c r="N5" i="5"/>
  <c r="N4" i="5"/>
  <c r="N2" i="5"/>
  <c r="F116" i="5"/>
  <c r="D2" i="1" l="1"/>
  <c r="D95" i="1"/>
  <c r="D22" i="5"/>
  <c r="D2" i="5" s="1"/>
  <c r="E9" i="5"/>
  <c r="E14" i="5"/>
  <c r="E15" i="5"/>
  <c r="E16" i="5"/>
  <c r="E17" i="5"/>
  <c r="E18" i="5"/>
  <c r="E19" i="5"/>
  <c r="E20" i="5"/>
  <c r="E21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41" i="5"/>
  <c r="E40" i="5" s="1"/>
  <c r="E42" i="5"/>
  <c r="E43" i="5"/>
  <c r="E44" i="5"/>
  <c r="E45" i="5"/>
  <c r="E46" i="5"/>
  <c r="E47" i="5"/>
  <c r="E48" i="5"/>
  <c r="E49" i="5"/>
  <c r="E50" i="5"/>
  <c r="E51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21" i="5"/>
  <c r="E122" i="5"/>
  <c r="E123" i="5"/>
  <c r="E124" i="5"/>
  <c r="E125" i="5"/>
  <c r="E126" i="5"/>
  <c r="E129" i="5"/>
  <c r="E130" i="5"/>
  <c r="E131" i="5"/>
  <c r="F130" i="5"/>
  <c r="F129" i="5"/>
  <c r="F128" i="5" s="1"/>
  <c r="F127" i="5" s="1"/>
  <c r="F125" i="5"/>
  <c r="F124" i="5"/>
  <c r="F123" i="5" s="1"/>
  <c r="F122" i="5" s="1"/>
  <c r="F120" i="5"/>
  <c r="F119" i="5"/>
  <c r="F118" i="5" s="1"/>
  <c r="F117" i="5" s="1"/>
  <c r="F115" i="5" s="1"/>
  <c r="F113" i="5"/>
  <c r="F112" i="5"/>
  <c r="F111" i="5" s="1"/>
  <c r="F110" i="5" s="1"/>
  <c r="F109" i="5" s="1"/>
  <c r="F108" i="5" s="1"/>
  <c r="F106" i="5"/>
  <c r="F105" i="5"/>
  <c r="F104" i="5" s="1"/>
  <c r="F103" i="5" s="1"/>
  <c r="F101" i="5"/>
  <c r="F100" i="5"/>
  <c r="F99" i="5" s="1"/>
  <c r="F98" i="5" s="1"/>
  <c r="F97" i="5" s="1"/>
  <c r="F95" i="5"/>
  <c r="F94" i="5" s="1"/>
  <c r="F93" i="5" s="1"/>
  <c r="F92" i="5" s="1"/>
  <c r="F91" i="5" s="1"/>
  <c r="F89" i="5"/>
  <c r="F88" i="5"/>
  <c r="F87" i="5" s="1"/>
  <c r="F86" i="5" s="1"/>
  <c r="F85" i="5" s="1"/>
  <c r="F83" i="5"/>
  <c r="F82" i="5" s="1"/>
  <c r="F81" i="5" s="1"/>
  <c r="F80" i="5" s="1"/>
  <c r="F78" i="5"/>
  <c r="F77" i="5" s="1"/>
  <c r="F76" i="5" s="1"/>
  <c r="F75" i="5" s="1"/>
  <c r="F72" i="5"/>
  <c r="F71" i="5"/>
  <c r="F70" i="5" s="1"/>
  <c r="F69" i="5" s="1"/>
  <c r="F68" i="5" s="1"/>
  <c r="F66" i="5"/>
  <c r="F65" i="5" s="1"/>
  <c r="F64" i="5" s="1"/>
  <c r="F63" i="5" s="1"/>
  <c r="F62" i="5" s="1"/>
  <c r="F60" i="5"/>
  <c r="F59" i="5"/>
  <c r="F58" i="5" s="1"/>
  <c r="F57" i="5" s="1"/>
  <c r="F56" i="5" s="1"/>
  <c r="F50" i="5"/>
  <c r="F49" i="5" s="1"/>
  <c r="F47" i="5"/>
  <c r="F44" i="5"/>
  <c r="F42" i="5"/>
  <c r="F41" i="5" s="1"/>
  <c r="F37" i="5"/>
  <c r="F36" i="5" s="1"/>
  <c r="F35" i="5" s="1"/>
  <c r="F34" i="5" s="1"/>
  <c r="F32" i="5"/>
  <c r="F31" i="5" s="1"/>
  <c r="F30" i="5" s="1"/>
  <c r="F29" i="5" s="1"/>
  <c r="F27" i="5"/>
  <c r="F26" i="5" s="1"/>
  <c r="F25" i="5" s="1"/>
  <c r="F24" i="5" s="1"/>
  <c r="F20" i="5"/>
  <c r="F19" i="5" s="1"/>
  <c r="F18" i="5" s="1"/>
  <c r="F17" i="5" s="1"/>
  <c r="F16" i="5" s="1"/>
  <c r="F14" i="5"/>
  <c r="F13" i="5"/>
  <c r="F12" i="5" s="1"/>
  <c r="F11" i="5" s="1"/>
  <c r="F10" i="5" s="1"/>
  <c r="E10" i="5" s="1"/>
  <c r="F8" i="5"/>
  <c r="F7" i="5" s="1"/>
  <c r="F6" i="5" s="1"/>
  <c r="F5" i="5" s="1"/>
  <c r="C8" i="5"/>
  <c r="C7" i="5" s="1"/>
  <c r="C6" i="5" s="1"/>
  <c r="C5" i="5" s="1"/>
  <c r="C4" i="5" s="1"/>
  <c r="C14" i="5"/>
  <c r="C13" i="5" s="1"/>
  <c r="C12" i="5" s="1"/>
  <c r="C11" i="5" s="1"/>
  <c r="C10" i="5" s="1"/>
  <c r="C20" i="5"/>
  <c r="C19" i="5" s="1"/>
  <c r="C18" i="5" s="1"/>
  <c r="C17" i="5" s="1"/>
  <c r="C16" i="5" s="1"/>
  <c r="C27" i="5"/>
  <c r="C26" i="5" s="1"/>
  <c r="C25" i="5" s="1"/>
  <c r="C24" i="5" s="1"/>
  <c r="C32" i="5"/>
  <c r="C31" i="5" s="1"/>
  <c r="C30" i="5" s="1"/>
  <c r="C29" i="5" s="1"/>
  <c r="C37" i="5"/>
  <c r="C36" i="5" s="1"/>
  <c r="C35" i="5" s="1"/>
  <c r="C34" i="5" s="1"/>
  <c r="C42" i="5"/>
  <c r="C44" i="5"/>
  <c r="C41" i="5" s="1"/>
  <c r="C47" i="5"/>
  <c r="C49" i="5"/>
  <c r="C50" i="5"/>
  <c r="C53" i="5"/>
  <c r="C52" i="5" s="1"/>
  <c r="C60" i="5"/>
  <c r="C59" i="5" s="1"/>
  <c r="C58" i="5" s="1"/>
  <c r="C57" i="5" s="1"/>
  <c r="C56" i="5" s="1"/>
  <c r="C66" i="5"/>
  <c r="C65" i="5" s="1"/>
  <c r="C64" i="5" s="1"/>
  <c r="C63" i="5" s="1"/>
  <c r="C62" i="5" s="1"/>
  <c r="C72" i="5"/>
  <c r="C71" i="5" s="1"/>
  <c r="C70" i="5" s="1"/>
  <c r="C69" i="5" s="1"/>
  <c r="C68" i="5" s="1"/>
  <c r="C78" i="5"/>
  <c r="C77" i="5" s="1"/>
  <c r="C76" i="5" s="1"/>
  <c r="C75" i="5" s="1"/>
  <c r="C83" i="5"/>
  <c r="C82" i="5" s="1"/>
  <c r="C81" i="5" s="1"/>
  <c r="C80" i="5" s="1"/>
  <c r="C88" i="5"/>
  <c r="C87" i="5" s="1"/>
  <c r="C86" i="5" s="1"/>
  <c r="C85" i="5" s="1"/>
  <c r="C89" i="5"/>
  <c r="C94" i="5"/>
  <c r="C93" i="5" s="1"/>
  <c r="C92" i="5" s="1"/>
  <c r="C91" i="5" s="1"/>
  <c r="C95" i="5"/>
  <c r="C101" i="5"/>
  <c r="C100" i="5" s="1"/>
  <c r="C99" i="5" s="1"/>
  <c r="C98" i="5" s="1"/>
  <c r="C106" i="5"/>
  <c r="C105" i="5" s="1"/>
  <c r="C104" i="5" s="1"/>
  <c r="C103" i="5" s="1"/>
  <c r="C113" i="5"/>
  <c r="C112" i="5" s="1"/>
  <c r="C111" i="5" s="1"/>
  <c r="C110" i="5" s="1"/>
  <c r="C109" i="5" s="1"/>
  <c r="C108" i="5" s="1"/>
  <c r="C119" i="5"/>
  <c r="C118" i="5" s="1"/>
  <c r="C117" i="5" s="1"/>
  <c r="C120" i="5"/>
  <c r="E117" i="5"/>
  <c r="C125" i="5"/>
  <c r="C124" i="5" s="1"/>
  <c r="C123" i="5" s="1"/>
  <c r="C122" i="5" s="1"/>
  <c r="C130" i="5"/>
  <c r="C129" i="5" s="1"/>
  <c r="C128" i="5" s="1"/>
  <c r="C127" i="5" s="1"/>
  <c r="E127" i="5"/>
  <c r="E12" i="5" l="1"/>
  <c r="E13" i="5"/>
  <c r="E11" i="5"/>
  <c r="E8" i="5"/>
  <c r="E6" i="5"/>
  <c r="F4" i="5"/>
  <c r="E4" i="5" s="1"/>
  <c r="N3" i="5"/>
  <c r="N10" i="5" s="1"/>
  <c r="E7" i="5"/>
  <c r="E5" i="5"/>
  <c r="E128" i="5"/>
  <c r="E120" i="5"/>
  <c r="E119" i="5"/>
  <c r="E118" i="5"/>
  <c r="F3" i="5"/>
  <c r="E3" i="5" s="1"/>
  <c r="F23" i="5"/>
  <c r="F22" i="5" s="1"/>
  <c r="F2" i="5" s="1"/>
  <c r="E2" i="5" s="1"/>
  <c r="F74" i="5"/>
  <c r="C116" i="5"/>
  <c r="C115" i="5" s="1"/>
  <c r="C97" i="5"/>
  <c r="C74" i="5"/>
  <c r="C40" i="5"/>
  <c r="C39" i="5" s="1"/>
  <c r="C23" i="5" s="1"/>
  <c r="C3" i="5"/>
  <c r="F242" i="1"/>
  <c r="F268" i="1"/>
  <c r="F260" i="1" s="1"/>
  <c r="F259" i="1" s="1"/>
  <c r="F263" i="1"/>
  <c r="E115" i="5" l="1"/>
  <c r="E116" i="5"/>
  <c r="C22" i="5"/>
  <c r="C2" i="5" s="1"/>
  <c r="F107" i="1"/>
  <c r="G107" i="1"/>
  <c r="M11" i="1"/>
  <c r="M10" i="1"/>
  <c r="M8" i="1"/>
  <c r="M6" i="1"/>
  <c r="E23" i="5" l="1"/>
  <c r="E22" i="5"/>
  <c r="F316" i="1"/>
  <c r="F318" i="1"/>
  <c r="E321" i="1"/>
  <c r="E320" i="1"/>
  <c r="E314" i="1" l="1"/>
  <c r="E215" i="1"/>
  <c r="F317" i="1" l="1"/>
  <c r="G318" i="1"/>
  <c r="G317" i="1" s="1"/>
  <c r="C318" i="1"/>
  <c r="G214" i="1"/>
  <c r="F214" i="1"/>
  <c r="E175" i="1"/>
  <c r="C174" i="1"/>
  <c r="G174" i="1"/>
  <c r="F174" i="1"/>
  <c r="G148" i="1"/>
  <c r="E111" i="1"/>
  <c r="E110" i="1" s="1"/>
  <c r="E109" i="1"/>
  <c r="E108" i="1" s="1"/>
  <c r="F108" i="1"/>
  <c r="G108" i="1"/>
  <c r="G49" i="1"/>
  <c r="E46" i="1"/>
  <c r="E107" i="1" l="1"/>
  <c r="E319" i="1"/>
  <c r="E318" i="1" s="1"/>
  <c r="E313" i="1"/>
  <c r="E306" i="1"/>
  <c r="E305" i="1" s="1"/>
  <c r="E303" i="1"/>
  <c r="E304" i="1"/>
  <c r="E302" i="1"/>
  <c r="E295" i="1"/>
  <c r="E294" i="1" s="1"/>
  <c r="E290" i="1"/>
  <c r="E289" i="1" s="1"/>
  <c r="E288" i="1" s="1"/>
  <c r="E287" i="1" s="1"/>
  <c r="E286" i="1" s="1"/>
  <c r="E284" i="1"/>
  <c r="E283" i="1" s="1"/>
  <c r="E278" i="1"/>
  <c r="E277" i="1" s="1"/>
  <c r="E272" i="1"/>
  <c r="E271" i="1" s="1"/>
  <c r="E270" i="1" s="1"/>
  <c r="E269" i="1"/>
  <c r="E268" i="1" s="1"/>
  <c r="E265" i="1"/>
  <c r="E266" i="1"/>
  <c r="E267" i="1"/>
  <c r="E264" i="1"/>
  <c r="E262" i="1"/>
  <c r="E261" i="1" s="1"/>
  <c r="E257" i="1"/>
  <c r="E256" i="1" s="1"/>
  <c r="E255" i="1" s="1"/>
  <c r="E254" i="1"/>
  <c r="E253" i="1" s="1"/>
  <c r="E250" i="1"/>
  <c r="E251" i="1"/>
  <c r="E252" i="1"/>
  <c r="E249" i="1"/>
  <c r="E247" i="1"/>
  <c r="E246" i="1" s="1"/>
  <c r="E241" i="1"/>
  <c r="E240" i="1" s="1"/>
  <c r="E239" i="1"/>
  <c r="E238" i="1"/>
  <c r="E236" i="1"/>
  <c r="E235" i="1" s="1"/>
  <c r="E230" i="1"/>
  <c r="E229" i="1" s="1"/>
  <c r="E228" i="1" s="1"/>
  <c r="E227" i="1" s="1"/>
  <c r="E226" i="1" s="1"/>
  <c r="E225" i="1" s="1"/>
  <c r="E224" i="1"/>
  <c r="E223" i="1"/>
  <c r="E217" i="1"/>
  <c r="E218" i="1"/>
  <c r="E219" i="1"/>
  <c r="E220" i="1"/>
  <c r="E221" i="1"/>
  <c r="E216" i="1"/>
  <c r="E209" i="1"/>
  <c r="E210" i="1"/>
  <c r="E208" i="1"/>
  <c r="E205" i="1"/>
  <c r="E204" i="1" s="1"/>
  <c r="E203" i="1"/>
  <c r="E202" i="1" s="1"/>
  <c r="E199" i="1"/>
  <c r="E200" i="1"/>
  <c r="E198" i="1"/>
  <c r="E193" i="1"/>
  <c r="E194" i="1"/>
  <c r="E195" i="1"/>
  <c r="E196" i="1"/>
  <c r="E192" i="1"/>
  <c r="E190" i="1"/>
  <c r="E189" i="1"/>
  <c r="E182" i="1"/>
  <c r="E183" i="1"/>
  <c r="E181" i="1"/>
  <c r="E177" i="1"/>
  <c r="E176" i="1"/>
  <c r="E171" i="1"/>
  <c r="E172" i="1"/>
  <c r="E170" i="1"/>
  <c r="E167" i="1"/>
  <c r="E166" i="1" s="1"/>
  <c r="E165" i="1"/>
  <c r="E160" i="1"/>
  <c r="E161" i="1"/>
  <c r="E162" i="1"/>
  <c r="E163" i="1"/>
  <c r="E164" i="1"/>
  <c r="E159" i="1"/>
  <c r="E150" i="1"/>
  <c r="E151" i="1"/>
  <c r="E152" i="1"/>
  <c r="E153" i="1"/>
  <c r="E154" i="1"/>
  <c r="E155" i="1"/>
  <c r="E156" i="1"/>
  <c r="E157" i="1"/>
  <c r="E149" i="1"/>
  <c r="E145" i="1"/>
  <c r="E146" i="1"/>
  <c r="E147" i="1"/>
  <c r="E144" i="1"/>
  <c r="E141" i="1"/>
  <c r="E140" i="1" s="1"/>
  <c r="E139" i="1"/>
  <c r="E138" i="1" s="1"/>
  <c r="E134" i="1"/>
  <c r="E133" i="1"/>
  <c r="E131" i="1"/>
  <c r="E129" i="1"/>
  <c r="E130" i="1"/>
  <c r="E128" i="1"/>
  <c r="E125" i="1"/>
  <c r="E126" i="1"/>
  <c r="E124" i="1"/>
  <c r="E121" i="1"/>
  <c r="E120" i="1" s="1"/>
  <c r="E119" i="1" s="1"/>
  <c r="E116" i="1"/>
  <c r="E115" i="1"/>
  <c r="E104" i="1"/>
  <c r="E103" i="1"/>
  <c r="E101" i="1"/>
  <c r="E100" i="1" s="1"/>
  <c r="E93" i="1"/>
  <c r="E94" i="1"/>
  <c r="E92" i="1"/>
  <c r="E89" i="1"/>
  <c r="E88" i="1"/>
  <c r="E86" i="1"/>
  <c r="E85" i="1"/>
  <c r="E83" i="1"/>
  <c r="E82" i="1" s="1"/>
  <c r="E79" i="1"/>
  <c r="E80" i="1"/>
  <c r="E78" i="1"/>
  <c r="E73" i="1"/>
  <c r="E74" i="1"/>
  <c r="E75" i="1"/>
  <c r="E76" i="1"/>
  <c r="E72" i="1"/>
  <c r="E70" i="1"/>
  <c r="E69" i="1"/>
  <c r="E63" i="1"/>
  <c r="E62" i="1" s="1"/>
  <c r="E57" i="1"/>
  <c r="E56" i="1" s="1"/>
  <c r="E55" i="1" s="1"/>
  <c r="E51" i="1"/>
  <c r="E52" i="1"/>
  <c r="E53" i="1"/>
  <c r="E54" i="1"/>
  <c r="E50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28" i="1"/>
  <c r="E16" i="1"/>
  <c r="E17" i="1"/>
  <c r="E18" i="1"/>
  <c r="E19" i="1"/>
  <c r="E20" i="1"/>
  <c r="E21" i="1"/>
  <c r="E22" i="1"/>
  <c r="E23" i="1"/>
  <c r="E24" i="1"/>
  <c r="E25" i="1"/>
  <c r="E26" i="1"/>
  <c r="E15" i="1"/>
  <c r="E10" i="1"/>
  <c r="E11" i="1"/>
  <c r="E12" i="1"/>
  <c r="E13" i="1"/>
  <c r="E9" i="1"/>
  <c r="E174" i="1" l="1"/>
  <c r="E214" i="1"/>
  <c r="E317" i="1"/>
  <c r="E234" i="1"/>
  <c r="E233" i="1" s="1"/>
  <c r="E232" i="1" s="1"/>
  <c r="E231" i="1" s="1"/>
  <c r="E291" i="1"/>
  <c r="E285" i="1" s="1"/>
  <c r="E293" i="1"/>
  <c r="E292" i="1" s="1"/>
  <c r="E315" i="1"/>
  <c r="E201" i="1"/>
  <c r="E280" i="1"/>
  <c r="E279" i="1" s="1"/>
  <c r="E282" i="1"/>
  <c r="E281" i="1" s="1"/>
  <c r="E274" i="1"/>
  <c r="E273" i="1" s="1"/>
  <c r="E276" i="1"/>
  <c r="E275" i="1" s="1"/>
  <c r="E137" i="1"/>
  <c r="E301" i="1"/>
  <c r="E300" i="1" s="1"/>
  <c r="E299" i="1" s="1"/>
  <c r="E298" i="1" s="1"/>
  <c r="E297" i="1" s="1"/>
  <c r="E296" i="1" s="1"/>
  <c r="E188" i="1"/>
  <c r="E102" i="1"/>
  <c r="E99" i="1" s="1"/>
  <c r="E98" i="1" s="1"/>
  <c r="E97" i="1" s="1"/>
  <c r="E84" i="1"/>
  <c r="E59" i="1"/>
  <c r="E58" i="1" s="1"/>
  <c r="E61" i="1"/>
  <c r="E60" i="1" s="1"/>
  <c r="E87" i="1"/>
  <c r="E114" i="1"/>
  <c r="E113" i="1" s="1"/>
  <c r="E112" i="1" s="1"/>
  <c r="E132" i="1"/>
  <c r="E207" i="1"/>
  <c r="E206" i="1" s="1"/>
  <c r="E222" i="1"/>
  <c r="E237" i="1"/>
  <c r="E312" i="1"/>
  <c r="E311" i="1" s="1"/>
  <c r="E310" i="1" s="1"/>
  <c r="E309" i="1" s="1"/>
  <c r="E68" i="1"/>
  <c r="E127" i="1"/>
  <c r="E143" i="1"/>
  <c r="E148" i="1"/>
  <c r="E169" i="1"/>
  <c r="E168" i="1" s="1"/>
  <c r="E173" i="1"/>
  <c r="E91" i="1"/>
  <c r="E90" i="1" s="1"/>
  <c r="E77" i="1"/>
  <c r="E49" i="1"/>
  <c r="E27" i="1"/>
  <c r="E8" i="1"/>
  <c r="E14" i="1"/>
  <c r="E158" i="1"/>
  <c r="E180" i="1"/>
  <c r="E179" i="1" s="1"/>
  <c r="E178" i="1" s="1"/>
  <c r="E197" i="1"/>
  <c r="E263" i="1"/>
  <c r="E260" i="1" s="1"/>
  <c r="E259" i="1" s="1"/>
  <c r="E71" i="1"/>
  <c r="E123" i="1"/>
  <c r="E191" i="1"/>
  <c r="E248" i="1"/>
  <c r="E245" i="1" s="1"/>
  <c r="E244" i="1" s="1"/>
  <c r="E243" i="1" s="1"/>
  <c r="F102" i="1"/>
  <c r="F100" i="1"/>
  <c r="G100" i="1"/>
  <c r="C100" i="1"/>
  <c r="G256" i="1"/>
  <c r="G255" i="1" s="1"/>
  <c r="F256" i="1"/>
  <c r="F255" i="1" s="1"/>
  <c r="C256" i="1"/>
  <c r="C255" i="1" s="1"/>
  <c r="F222" i="1"/>
  <c r="G222" i="1"/>
  <c r="C222" i="1"/>
  <c r="E308" i="1" l="1"/>
  <c r="E316" i="1"/>
  <c r="E122" i="1"/>
  <c r="E118" i="1" s="1"/>
  <c r="E117" i="1" s="1"/>
  <c r="E187" i="1"/>
  <c r="E186" i="1" s="1"/>
  <c r="E185" i="1" s="1"/>
  <c r="E307" i="1"/>
  <c r="E213" i="1"/>
  <c r="E212" i="1" s="1"/>
  <c r="E211" i="1" s="1"/>
  <c r="F99" i="1"/>
  <c r="F98" i="1" s="1"/>
  <c r="F97" i="1" s="1"/>
  <c r="E258" i="1"/>
  <c r="E242" i="1" s="1"/>
  <c r="E81" i="1"/>
  <c r="E142" i="1"/>
  <c r="E136" i="1" s="1"/>
  <c r="E135" i="1" s="1"/>
  <c r="E67" i="1"/>
  <c r="E7" i="1"/>
  <c r="E6" i="1" s="1"/>
  <c r="E5" i="1" s="1"/>
  <c r="E4" i="1" s="1"/>
  <c r="E65" i="1"/>
  <c r="E64" i="1" s="1"/>
  <c r="F213" i="1"/>
  <c r="F212" i="1" s="1"/>
  <c r="F211" i="1" s="1"/>
  <c r="G213" i="1"/>
  <c r="G212" i="1" s="1"/>
  <c r="G211" i="1" s="1"/>
  <c r="C214" i="1"/>
  <c r="C213" i="1" s="1"/>
  <c r="C212" i="1" s="1"/>
  <c r="C211" i="1" s="1"/>
  <c r="E184" i="1" l="1"/>
  <c r="E66" i="1"/>
  <c r="E3" i="1"/>
  <c r="F123" i="1" l="1"/>
  <c r="G123" i="1"/>
  <c r="C123" i="1"/>
  <c r="F120" i="1"/>
  <c r="F119" i="1" s="1"/>
  <c r="G120" i="1"/>
  <c r="G119" i="1" s="1"/>
  <c r="C120" i="1"/>
  <c r="C119" i="1" s="1"/>
  <c r="F173" i="1"/>
  <c r="G173" i="1"/>
  <c r="C173" i="1"/>
  <c r="C169" i="1"/>
  <c r="C168" i="1" s="1"/>
  <c r="F169" i="1"/>
  <c r="F168" i="1" s="1"/>
  <c r="G169" i="1"/>
  <c r="G168" i="1" s="1"/>
  <c r="F229" i="1" l="1"/>
  <c r="F228" i="1" s="1"/>
  <c r="F227" i="1" s="1"/>
  <c r="F226" i="1" s="1"/>
  <c r="G229" i="1"/>
  <c r="G228" i="1" s="1"/>
  <c r="G227" i="1" s="1"/>
  <c r="G226" i="1" s="1"/>
  <c r="G225" i="1" s="1"/>
  <c r="C229" i="1"/>
  <c r="C228" i="1" s="1"/>
  <c r="C227" i="1" s="1"/>
  <c r="C226" i="1" s="1"/>
  <c r="C301" i="1"/>
  <c r="G301" i="1"/>
  <c r="F301" i="1"/>
  <c r="F305" i="1"/>
  <c r="G305" i="1"/>
  <c r="C305" i="1"/>
  <c r="C317" i="1"/>
  <c r="C312" i="1"/>
  <c r="C311" i="1" s="1"/>
  <c r="C310" i="1" s="1"/>
  <c r="C309" i="1" s="1"/>
  <c r="C294" i="1"/>
  <c r="C289" i="1"/>
  <c r="C288" i="1" s="1"/>
  <c r="C287" i="1" s="1"/>
  <c r="C286" i="1" s="1"/>
  <c r="C283" i="1"/>
  <c r="C277" i="1"/>
  <c r="C271" i="1"/>
  <c r="C270" i="1" s="1"/>
  <c r="C268" i="1"/>
  <c r="C263" i="1"/>
  <c r="C261" i="1"/>
  <c r="C253" i="1"/>
  <c r="C248" i="1"/>
  <c r="C246" i="1"/>
  <c r="C240" i="1"/>
  <c r="C237" i="1"/>
  <c r="C235" i="1"/>
  <c r="C207" i="1"/>
  <c r="C206" i="1" s="1"/>
  <c r="C204" i="1"/>
  <c r="C202" i="1"/>
  <c r="C197" i="1"/>
  <c r="C191" i="1"/>
  <c r="C188" i="1"/>
  <c r="C180" i="1"/>
  <c r="C179" i="1" s="1"/>
  <c r="C178" i="1" s="1"/>
  <c r="C166" i="1"/>
  <c r="C158" i="1"/>
  <c r="C148" i="1"/>
  <c r="C143" i="1"/>
  <c r="C140" i="1"/>
  <c r="C138" i="1"/>
  <c r="C132" i="1"/>
  <c r="C127" i="1"/>
  <c r="C114" i="1"/>
  <c r="C108" i="1"/>
  <c r="C102" i="1"/>
  <c r="C99" i="1" s="1"/>
  <c r="C91" i="1"/>
  <c r="C90" i="1" s="1"/>
  <c r="C87" i="1"/>
  <c r="C84" i="1"/>
  <c r="C82" i="1"/>
  <c r="C77" i="1"/>
  <c r="C71" i="1"/>
  <c r="C68" i="1"/>
  <c r="C62" i="1"/>
  <c r="C56" i="1"/>
  <c r="C55" i="1" s="1"/>
  <c r="C49" i="1"/>
  <c r="C27" i="1"/>
  <c r="C14" i="1"/>
  <c r="C8" i="1"/>
  <c r="F225" i="1" l="1"/>
  <c r="C234" i="1"/>
  <c r="C233" i="1" s="1"/>
  <c r="C232" i="1" s="1"/>
  <c r="C231" i="1" s="1"/>
  <c r="F300" i="1"/>
  <c r="F299" i="1" s="1"/>
  <c r="F298" i="1" s="1"/>
  <c r="F297" i="1" s="1"/>
  <c r="F296" i="1" s="1"/>
  <c r="C245" i="1"/>
  <c r="C244" i="1" s="1"/>
  <c r="C243" i="1" s="1"/>
  <c r="C291" i="1"/>
  <c r="C285" i="1" s="1"/>
  <c r="C293" i="1"/>
  <c r="C292" i="1" s="1"/>
  <c r="G300" i="1"/>
  <c r="G299" i="1" s="1"/>
  <c r="G298" i="1" s="1"/>
  <c r="G297" i="1" s="1"/>
  <c r="G296" i="1" s="1"/>
  <c r="C187" i="1"/>
  <c r="C260" i="1"/>
  <c r="C259" i="1" s="1"/>
  <c r="C258" i="1" s="1"/>
  <c r="C280" i="1"/>
  <c r="C279" i="1" s="1"/>
  <c r="C282" i="1"/>
  <c r="C281" i="1" s="1"/>
  <c r="C315" i="1"/>
  <c r="C316" i="1" s="1"/>
  <c r="C300" i="1"/>
  <c r="C299" i="1" s="1"/>
  <c r="C298" i="1" s="1"/>
  <c r="C297" i="1" s="1"/>
  <c r="C296" i="1" s="1"/>
  <c r="C274" i="1"/>
  <c r="C273" i="1" s="1"/>
  <c r="C276" i="1"/>
  <c r="C275" i="1" s="1"/>
  <c r="C137" i="1"/>
  <c r="C142" i="1"/>
  <c r="C201" i="1"/>
  <c r="C122" i="1"/>
  <c r="C118" i="1" s="1"/>
  <c r="C117" i="1" s="1"/>
  <c r="C81" i="1"/>
  <c r="C59" i="1"/>
  <c r="C58" i="1" s="1"/>
  <c r="C61" i="1"/>
  <c r="C60" i="1" s="1"/>
  <c r="C98" i="1"/>
  <c r="C97" i="1" s="1"/>
  <c r="C110" i="1"/>
  <c r="C107" i="1" s="1"/>
  <c r="C113" i="1"/>
  <c r="C112" i="1" s="1"/>
  <c r="C7" i="1"/>
  <c r="C6" i="1" s="1"/>
  <c r="C5" i="1" s="1"/>
  <c r="C4" i="1" s="1"/>
  <c r="C67" i="1"/>
  <c r="C65" i="1"/>
  <c r="C64" i="1" s="1"/>
  <c r="C308" i="1" l="1"/>
  <c r="C307" i="1" s="1"/>
  <c r="C106" i="1"/>
  <c r="C186" i="1"/>
  <c r="C185" i="1" s="1"/>
  <c r="C184" i="1" s="1"/>
  <c r="C136" i="1"/>
  <c r="C135" i="1" s="1"/>
  <c r="C66" i="1"/>
  <c r="C105" i="1"/>
  <c r="C242" i="1"/>
  <c r="C3" i="1"/>
  <c r="C225" i="1"/>
  <c r="F158" i="1"/>
  <c r="G158" i="1"/>
  <c r="C96" i="1" l="1"/>
  <c r="C95" i="1" s="1"/>
  <c r="C2" i="1" s="1"/>
  <c r="F132" i="1"/>
  <c r="G132" i="1"/>
  <c r="F127" i="1"/>
  <c r="G127" i="1"/>
  <c r="G114" i="1"/>
  <c r="G113" i="1" s="1"/>
  <c r="G112" i="1" s="1"/>
  <c r="F114" i="1"/>
  <c r="F113" i="1" s="1"/>
  <c r="F112" i="1" s="1"/>
  <c r="F122" i="1" l="1"/>
  <c r="F118" i="1" s="1"/>
  <c r="F117" i="1" s="1"/>
  <c r="G122" i="1"/>
  <c r="G118" i="1" s="1"/>
  <c r="G117" i="1" s="1"/>
  <c r="F110" i="1"/>
  <c r="F312" i="1"/>
  <c r="F311" i="1" s="1"/>
  <c r="F310" i="1" s="1"/>
  <c r="F309" i="1" s="1"/>
  <c r="G312" i="1"/>
  <c r="G311" i="1" s="1"/>
  <c r="G310" i="1" s="1"/>
  <c r="G309" i="1" s="1"/>
  <c r="G316" i="1"/>
  <c r="F277" i="1"/>
  <c r="G277" i="1"/>
  <c r="G276" i="1" s="1"/>
  <c r="G275" i="1" s="1"/>
  <c r="F315" i="1" l="1"/>
  <c r="F274" i="1"/>
  <c r="F273" i="1" s="1"/>
  <c r="F276" i="1"/>
  <c r="F275" i="1" s="1"/>
  <c r="E106" i="1"/>
  <c r="E105" i="1" s="1"/>
  <c r="E96" i="1" s="1"/>
  <c r="E95" i="1" s="1"/>
  <c r="E2" i="1" s="1"/>
  <c r="G315" i="1"/>
  <c r="G308" i="1" s="1"/>
  <c r="G307" i="1" s="1"/>
  <c r="G274" i="1"/>
  <c r="G110" i="1"/>
  <c r="F308" i="1" l="1"/>
  <c r="F307" i="1"/>
  <c r="G273" i="1"/>
  <c r="F148" i="1"/>
  <c r="F166" i="1" l="1"/>
  <c r="G166" i="1"/>
  <c r="F180" i="1"/>
  <c r="F179" i="1" s="1"/>
  <c r="F178" i="1" s="1"/>
  <c r="G180" i="1"/>
  <c r="G179" i="1" s="1"/>
  <c r="G178" i="1" s="1"/>
  <c r="F138" i="1"/>
  <c r="G138" i="1"/>
  <c r="F143" i="1"/>
  <c r="F142" i="1" s="1"/>
  <c r="G143" i="1"/>
  <c r="G142" i="1" s="1"/>
  <c r="F84" i="1" l="1"/>
  <c r="G84" i="1"/>
  <c r="G271" i="1" l="1"/>
  <c r="G270" i="1" s="1"/>
  <c r="F271" i="1"/>
  <c r="F270" i="1" s="1"/>
  <c r="F283" i="1" l="1"/>
  <c r="G283" i="1"/>
  <c r="G282" i="1" s="1"/>
  <c r="G281" i="1" s="1"/>
  <c r="F140" i="1"/>
  <c r="F137" i="1" s="1"/>
  <c r="F136" i="1" s="1"/>
  <c r="F135" i="1" s="1"/>
  <c r="G140" i="1"/>
  <c r="G137" i="1" s="1"/>
  <c r="G136" i="1" s="1"/>
  <c r="G135" i="1" s="1"/>
  <c r="G106" i="1"/>
  <c r="G105" i="1" s="1"/>
  <c r="F294" i="1"/>
  <c r="G294" i="1"/>
  <c r="G293" i="1" s="1"/>
  <c r="G292" i="1" s="1"/>
  <c r="F289" i="1"/>
  <c r="F288" i="1" s="1"/>
  <c r="F287" i="1" s="1"/>
  <c r="F286" i="1" s="1"/>
  <c r="G289" i="1"/>
  <c r="G288" i="1" s="1"/>
  <c r="G287" i="1" s="1"/>
  <c r="G286" i="1" s="1"/>
  <c r="G268" i="1"/>
  <c r="G263" i="1"/>
  <c r="F261" i="1"/>
  <c r="F258" i="1" s="1"/>
  <c r="M9" i="1" s="1"/>
  <c r="G261" i="1"/>
  <c r="F253" i="1"/>
  <c r="G253" i="1"/>
  <c r="F246" i="1"/>
  <c r="G246" i="1"/>
  <c r="G248" i="1"/>
  <c r="F248" i="1"/>
  <c r="F240" i="1"/>
  <c r="G240" i="1"/>
  <c r="F237" i="1"/>
  <c r="G237" i="1"/>
  <c r="F235" i="1"/>
  <c r="G235" i="1"/>
  <c r="F207" i="1"/>
  <c r="F206" i="1" s="1"/>
  <c r="G207" i="1"/>
  <c r="G206" i="1" s="1"/>
  <c r="F204" i="1"/>
  <c r="G204" i="1"/>
  <c r="F202" i="1"/>
  <c r="G202" i="1"/>
  <c r="F197" i="1"/>
  <c r="G197" i="1"/>
  <c r="F191" i="1"/>
  <c r="G191" i="1"/>
  <c r="F188" i="1"/>
  <c r="G188" i="1"/>
  <c r="G102" i="1"/>
  <c r="G99" i="1" s="1"/>
  <c r="G98" i="1" s="1"/>
  <c r="G97" i="1" s="1"/>
  <c r="F62" i="1"/>
  <c r="G62" i="1"/>
  <c r="G61" i="1" s="1"/>
  <c r="G60" i="1" s="1"/>
  <c r="F56" i="1"/>
  <c r="F55" i="1" s="1"/>
  <c r="G56" i="1"/>
  <c r="G55" i="1" s="1"/>
  <c r="F49" i="1"/>
  <c r="F27" i="1"/>
  <c r="G27" i="1"/>
  <c r="F14" i="1"/>
  <c r="G14" i="1"/>
  <c r="F8" i="1"/>
  <c r="G8" i="1"/>
  <c r="F82" i="1"/>
  <c r="G82" i="1"/>
  <c r="F91" i="1"/>
  <c r="F90" i="1" s="1"/>
  <c r="G91" i="1"/>
  <c r="G90" i="1" s="1"/>
  <c r="F87" i="1"/>
  <c r="G87" i="1"/>
  <c r="F77" i="1"/>
  <c r="G77" i="1"/>
  <c r="F71" i="1"/>
  <c r="G71" i="1"/>
  <c r="F68" i="1"/>
  <c r="G68" i="1"/>
  <c r="F234" i="1" l="1"/>
  <c r="F233" i="1" s="1"/>
  <c r="F232" i="1" s="1"/>
  <c r="F231" i="1" s="1"/>
  <c r="G187" i="1"/>
  <c r="F201" i="1"/>
  <c r="G234" i="1"/>
  <c r="G233" i="1" s="1"/>
  <c r="G232" i="1" s="1"/>
  <c r="G231" i="1" s="1"/>
  <c r="F245" i="1"/>
  <c r="F244" i="1" s="1"/>
  <c r="F243" i="1" s="1"/>
  <c r="M4" i="1" s="1"/>
  <c r="G245" i="1"/>
  <c r="G244" i="1" s="1"/>
  <c r="G243" i="1" s="1"/>
  <c r="F187" i="1"/>
  <c r="F186" i="1" s="1"/>
  <c r="F185" i="1" s="1"/>
  <c r="F184" i="1" s="1"/>
  <c r="G260" i="1"/>
  <c r="G259" i="1" s="1"/>
  <c r="F291" i="1"/>
  <c r="F285" i="1" s="1"/>
  <c r="F293" i="1"/>
  <c r="F292" i="1" s="1"/>
  <c r="G201" i="1"/>
  <c r="F280" i="1"/>
  <c r="F279" i="1" s="1"/>
  <c r="F282" i="1"/>
  <c r="F281" i="1" s="1"/>
  <c r="F7" i="1"/>
  <c r="F6" i="1" s="1"/>
  <c r="F5" i="1" s="1"/>
  <c r="F4" i="1" s="1"/>
  <c r="G7" i="1"/>
  <c r="G6" i="1" s="1"/>
  <c r="G5" i="1" s="1"/>
  <c r="F67" i="1"/>
  <c r="G81" i="1"/>
  <c r="F59" i="1"/>
  <c r="F61" i="1"/>
  <c r="F60" i="1" s="1"/>
  <c r="G67" i="1"/>
  <c r="F81" i="1"/>
  <c r="G280" i="1"/>
  <c r="G279" i="1" s="1"/>
  <c r="G59" i="1"/>
  <c r="G58" i="1" s="1"/>
  <c r="G258" i="1"/>
  <c r="F65" i="1"/>
  <c r="G65" i="1"/>
  <c r="G291" i="1"/>
  <c r="G285" i="1" s="1"/>
  <c r="F58" i="1" l="1"/>
  <c r="M5" i="1"/>
  <c r="M12" i="1" s="1"/>
  <c r="G186" i="1"/>
  <c r="G185" i="1" s="1"/>
  <c r="G184" i="1" s="1"/>
  <c r="G66" i="1"/>
  <c r="F66" i="1"/>
  <c r="F64" i="1"/>
  <c r="F3" i="1" s="1"/>
  <c r="G96" i="1"/>
  <c r="G4" i="1"/>
  <c r="G64" i="1"/>
  <c r="G242" i="1"/>
  <c r="G95" i="1" l="1"/>
  <c r="G3" i="1"/>
  <c r="G2" i="1" l="1"/>
  <c r="F106" i="1"/>
  <c r="F105" i="1" s="1"/>
  <c r="M7" i="1" s="1"/>
  <c r="F96" i="1" l="1"/>
  <c r="F95" i="1" s="1"/>
  <c r="F2" i="1" s="1"/>
</calcChain>
</file>

<file path=xl/sharedStrings.xml><?xml version="1.0" encoding="utf-8"?>
<sst xmlns="http://schemas.openxmlformats.org/spreadsheetml/2006/main" count="566" uniqueCount="217">
  <si>
    <t>Ostvarenje 2021</t>
  </si>
  <si>
    <t>31321 Doprinosi za obvezno zdravstveno osiguranje</t>
  </si>
  <si>
    <t>RASHODI UKUPNO</t>
  </si>
  <si>
    <t>322 Rashodi za materijal i energiju</t>
  </si>
  <si>
    <t>Izvor 11: Opći prihodi i primici</t>
  </si>
  <si>
    <t>313 Doprinosi za plaće</t>
  </si>
  <si>
    <t>Ostvarenje 2022</t>
  </si>
  <si>
    <t>Izvorni plan 2022</t>
  </si>
  <si>
    <t>Rebalans 2022</t>
  </si>
  <si>
    <t>Novi plan 2022</t>
  </si>
  <si>
    <t>dr.sc.Petra Đapić Caput</t>
  </si>
  <si>
    <t>Doris Saltarić</t>
  </si>
  <si>
    <t>Ravnateljica:</t>
  </si>
  <si>
    <t>Predsjednica školskog odbora:</t>
  </si>
  <si>
    <t>Izvor financiranja 31</t>
  </si>
  <si>
    <t>Rashodi poslovanja</t>
  </si>
  <si>
    <t>Materijalni rashodi</t>
  </si>
  <si>
    <t>Potpore za decentralizirane izdatke</t>
  </si>
  <si>
    <t>MATERIJALNI I FINANCIJSKI RASHODI</t>
  </si>
  <si>
    <t>DECENTRALIZIRANE FUKCIJE- MINIMALNI FIN. STANDARD</t>
  </si>
  <si>
    <t>PROGRAM 8054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</si>
  <si>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</si>
  <si>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</si>
  <si>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</si>
  <si>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</si>
  <si>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</si>
  <si>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Financijski rashodi</t>
  </si>
  <si>
    <t>Šifra</t>
  </si>
  <si>
    <t>Naziv</t>
  </si>
  <si>
    <t>AKTIVNOST T805403</t>
  </si>
  <si>
    <t>TEKUĆE I INVESTICIJSKO ODRŽAVANJE- MINIMALNI FINANCIJSKI STANDARD</t>
  </si>
  <si>
    <t>Izvor financiranja 49</t>
  </si>
  <si>
    <t>Dnevnice za službeni put u zemlji</t>
  </si>
  <si>
    <t>Naknade za smještaj na službenom putu u zemlji</t>
  </si>
  <si>
    <t>Naknade za prijevoz na službenom putu u zemlji</t>
  </si>
  <si>
    <t>Seminari, savjetovanja i simpoziji</t>
  </si>
  <si>
    <t>Tečajevi i stručni ispiti</t>
  </si>
  <si>
    <t>Uredski materijal</t>
  </si>
  <si>
    <t>Literatura (publikacije, časopisi, glasila, knjige i ostalo)</t>
  </si>
  <si>
    <t>Materijal i sredstva za čišćenje i održavanje</t>
  </si>
  <si>
    <t>Materijal za higijenske potrebe i njegu</t>
  </si>
  <si>
    <t>Ostali materijal za potrebe redovnog poslovanja</t>
  </si>
  <si>
    <t>Električna energija</t>
  </si>
  <si>
    <t>Plin</t>
  </si>
  <si>
    <t>Motorni benzin i dizel gorivo</t>
  </si>
  <si>
    <t>Ostali materijali za proizvodnju energije (ugljen,drva,teško ulje)</t>
  </si>
  <si>
    <t>Materijal i dijelovi za tek. i inv. održavanje građevinskih objekata</t>
  </si>
  <si>
    <t>Sitan inventar</t>
  </si>
  <si>
    <t>Službena, radna i zaštitna odjeća i obuća</t>
  </si>
  <si>
    <t>Usluge telefona, telefaksa</t>
  </si>
  <si>
    <t>Poštarina (pisma, tiskanice)</t>
  </si>
  <si>
    <t>Ostale usluge za komunikaciju i prijevoz</t>
  </si>
  <si>
    <t>Usluge tek. i inv. održavanja građevinskih objekata</t>
  </si>
  <si>
    <t>Usluge tek. i inv. održavanja postrojenja i opreme</t>
  </si>
  <si>
    <t>Elektronski mediji</t>
  </si>
  <si>
    <t>Opskrba vodom</t>
  </si>
  <si>
    <t>Iznošenje i odvoz smeća</t>
  </si>
  <si>
    <t>Deratizacija i dezinfekcija</t>
  </si>
  <si>
    <t>Dimnjačarske i ekološke usluge</t>
  </si>
  <si>
    <t>Ostale komunalne usluge</t>
  </si>
  <si>
    <t>Licence</t>
  </si>
  <si>
    <t>Obvezni i preventivni zdravstveni pregledi zaposlenika</t>
  </si>
  <si>
    <t>Usluge odvjetnika i pravnog savjetovanja</t>
  </si>
  <si>
    <t>Ostale intelektualne usluge</t>
  </si>
  <si>
    <t>Usluge ažuriranja računalnih baza</t>
  </si>
  <si>
    <t>Ostale računalne usluge</t>
  </si>
  <si>
    <t>Grafičke i tiskarske usluge, usluge kopiranja, uvezivanja i slično</t>
  </si>
  <si>
    <t>Usluge čuvanja imovine i obveza</t>
  </si>
  <si>
    <t>Ostale nespomenute usluge</t>
  </si>
  <si>
    <t>Reprezentacija</t>
  </si>
  <si>
    <t>Tuzemne članarine</t>
  </si>
  <si>
    <t>Sudske pristojbe</t>
  </si>
  <si>
    <t>Javnobilježničke pristojbe</t>
  </si>
  <si>
    <t>Usluge banaka</t>
  </si>
  <si>
    <t>Aktivnost A805401</t>
  </si>
  <si>
    <t>AKTIVNOST T805404</t>
  </si>
  <si>
    <t>REDOVNA DJELATNOST OSNOVNOG OBRAZOVANJA</t>
  </si>
  <si>
    <t xml:space="preserve"> Pomoći državnog proračuna za plaće te ostale rashode za zaposlene</t>
  </si>
  <si>
    <t>Rashodi za zaposlene</t>
  </si>
  <si>
    <t>Plaće</t>
  </si>
  <si>
    <t>Plaće za zaposlene</t>
  </si>
  <si>
    <t>Plaće po sudskim presudama</t>
  </si>
  <si>
    <t>Ostali rashodi za zaposlene</t>
  </si>
  <si>
    <t>Nagrade</t>
  </si>
  <si>
    <t>Darovi</t>
  </si>
  <si>
    <t>Otpremnine</t>
  </si>
  <si>
    <t>Naknade za bolest, invalidnost i smrtni slučaj</t>
  </si>
  <si>
    <t>Regres za godišnji odmor</t>
  </si>
  <si>
    <t>Doprinosi za plaće</t>
  </si>
  <si>
    <t>Doprinosi za obvezno zdravstveno osiguranje</t>
  </si>
  <si>
    <t>Doprinosi za zdravstveno osiguranje - zaštita na radu</t>
  </si>
  <si>
    <t>Doprinosi za obvezno osiguranje u slučaju nezaposlenosti</t>
  </si>
  <si>
    <t>Naknade za prijevoz na posao i s posla</t>
  </si>
  <si>
    <t>Zdravstvene i veterinarske usluge</t>
  </si>
  <si>
    <t>Intelektualne i osobne usluge</t>
  </si>
  <si>
    <t>Troškovi sudskih postupaka</t>
  </si>
  <si>
    <t>Novčana naknada poslodavca zbog nezapošljavanja osoba s invaliditetom</t>
  </si>
  <si>
    <t>Zatezne kamate</t>
  </si>
  <si>
    <t>Zatezne kamate za poreze</t>
  </si>
  <si>
    <t>Zatezne kamate na doprinose</t>
  </si>
  <si>
    <t>Zatezne kamate za neto plaću</t>
  </si>
  <si>
    <t>PROGRAM 8055</t>
  </si>
  <si>
    <t>Aktivnost A805502</t>
  </si>
  <si>
    <t>Izvor financiranja 11</t>
  </si>
  <si>
    <t>Izvor financiranja 25</t>
  </si>
  <si>
    <t>Opći prihodi i primici</t>
  </si>
  <si>
    <t>OSTALI PROJEKTI U OSNOVNOM ŠKOLSTVU</t>
  </si>
  <si>
    <t>DECENTRALIZIRANE FUKCIJE- IZNAD MINIMALNOG FINANCIJSKOG STANDARDA</t>
  </si>
  <si>
    <t>Izvor financiranja 29</t>
  </si>
  <si>
    <t>Vlastiti prihodi proračunskih korisnika</t>
  </si>
  <si>
    <t>Ostale naknade građanima i kućanstvima iz proračuna</t>
  </si>
  <si>
    <t>Ostale naknade iz proračuna u novcu</t>
  </si>
  <si>
    <t>Sufinanciranje cijene prijevoza</t>
  </si>
  <si>
    <t>Rashodi za nabavu nefinancijske imovine</t>
  </si>
  <si>
    <t>Rashodi za nabavu proizvedene dugotrajne imovine</t>
  </si>
  <si>
    <t>Postrojenja i oprema</t>
  </si>
  <si>
    <t>Računala i računalna oprema</t>
  </si>
  <si>
    <t>Oprema za grijanje ventilaciju i hlađenje</t>
  </si>
  <si>
    <t>Izvor financiranja 55</t>
  </si>
  <si>
    <t>Višak/manjak prihoda proračunskih korisnika</t>
  </si>
  <si>
    <t>Ostali rashodi za službena putovanja</t>
  </si>
  <si>
    <t>Ugovori o djelu</t>
  </si>
  <si>
    <t>Ostala uredska oprema</t>
  </si>
  <si>
    <t>Donacije i ostali namjenski prihodi proračunskih korisnika</t>
  </si>
  <si>
    <t>Aktivnost A805506</t>
  </si>
  <si>
    <t>Aktivnost A8055021</t>
  </si>
  <si>
    <t>TEKUĆE I INVESTICIJSKO ODRŽAVANJE IZNAD MIN. STAN.</t>
  </si>
  <si>
    <t>Aktivnost A805523</t>
  </si>
  <si>
    <t>Aktivnost A805536</t>
  </si>
  <si>
    <t>Izvor financiranja 44</t>
  </si>
  <si>
    <t>Aktivnost A8055338</t>
  </si>
  <si>
    <t>Aktivnost A805539</t>
  </si>
  <si>
    <t>NABAVA ŠKOLSKIH UDŽBENIKA</t>
  </si>
  <si>
    <t>Izvor financiranja 42</t>
  </si>
  <si>
    <t>Aktivnost A805540</t>
  </si>
  <si>
    <t>PROGRAM 8056</t>
  </si>
  <si>
    <t>ŠKOLSKA OPREMA</t>
  </si>
  <si>
    <t>PROGRAM 8057</t>
  </si>
  <si>
    <t>Naknade građanima i kućanstvima na temelju osiguranja i druge naknade</t>
  </si>
  <si>
    <t>Namirnice</t>
  </si>
  <si>
    <t>Labaratorijske usluge</t>
  </si>
  <si>
    <t>Zatezne kamate za doprinose</t>
  </si>
  <si>
    <t>Prehrana</t>
  </si>
  <si>
    <t>Telefoni i ostali komunikacijski uređaji</t>
  </si>
  <si>
    <t>Oprema za održavanje prostorija</t>
  </si>
  <si>
    <t>PRODUŽENI BORAVAK</t>
  </si>
  <si>
    <t>STRUČNO RAZVOJNE SLUŽBE</t>
  </si>
  <si>
    <t>3Doprinosi za plaće</t>
  </si>
  <si>
    <t>ASISTENT U NASTAVI</t>
  </si>
  <si>
    <t>EU fondovi- pomoći</t>
  </si>
  <si>
    <t>DODATNA NASTAVA</t>
  </si>
  <si>
    <t>Knjige, umjetnička djela i ostale izložbene vrijednosti</t>
  </si>
  <si>
    <t>Knjige u knjižnici</t>
  </si>
  <si>
    <t>SHEMA ŠKOLSKOG VOĆA</t>
  </si>
  <si>
    <t>Namjenske tekuće pomoći</t>
  </si>
  <si>
    <t>KAPITALNO ULAGANJE U ŠKOLSTVO- MINIMALNI FINANCIJSKI STANDARD</t>
  </si>
  <si>
    <t>IPotpore za decentralizirane izdatke</t>
  </si>
  <si>
    <t>KAPITALNO ULAGANJE U ŠKOLSTVO- IZNAD MINIMALNOG FINANCIJSKOG STANDARDA</t>
  </si>
  <si>
    <t>Kapitalni projekt KFO5602</t>
  </si>
  <si>
    <t>Kapitalni projekt K8075701</t>
  </si>
  <si>
    <t>Film i izrada fotografija</t>
  </si>
  <si>
    <t>Izvor 31</t>
  </si>
  <si>
    <t>Izvor 11</t>
  </si>
  <si>
    <t>Izvor 49</t>
  </si>
  <si>
    <t>Izvor 25</t>
  </si>
  <si>
    <t>Izvor 55</t>
  </si>
  <si>
    <t>Izvor 44</t>
  </si>
  <si>
    <t>Izvor 29</t>
  </si>
  <si>
    <t>Izvor 42</t>
  </si>
  <si>
    <t>Tel. 020/451299</t>
  </si>
  <si>
    <t>e-mail: ured@os-mokosica.skole.hr</t>
  </si>
  <si>
    <t>OIB: 12780201511</t>
  </si>
  <si>
    <t>URBROJ: 2117/01-21-01-22-01</t>
  </si>
  <si>
    <t>REBALANS FINANCIJSKOG PLANA OSNOVNE ŠKOLE MOKOŠICA, DUBROVNIK ZA 2022. GODINU</t>
  </si>
  <si>
    <t>U Dubrovniku 11.10.2022. godine</t>
  </si>
  <si>
    <t>KLASA: 400-01/22-01/09</t>
  </si>
  <si>
    <t>PRIHODI UKUPNO</t>
  </si>
  <si>
    <t>Prihodi poslovanja</t>
  </si>
  <si>
    <t>Prihodi iz nadležnog proračuna i od HZZO-a temeljem ugovornih obveza</t>
  </si>
  <si>
    <t>Prihodi iz nadležnog proračuna za fin. red. djelatnosti pror. kor.</t>
  </si>
  <si>
    <t>Prihodi iz nadležnog proračuna za fin. rashoda poslovanja</t>
  </si>
  <si>
    <t>Aktivnost T805403</t>
  </si>
  <si>
    <t>T805403 TEKUĆE I INVESTICIJSKO ODRŽAVANJE- MINIMALNI FINANCIJSKI STANDARD</t>
  </si>
  <si>
    <t>Aktivnost T805404</t>
  </si>
  <si>
    <t>Pomoći državnog proračuna za plaće te ostale rashode za zaposlene</t>
  </si>
  <si>
    <t>Pomoći iz inozemnig i od subjekata unutar općeg proračuna</t>
  </si>
  <si>
    <t>Pomoći proračunskim korisnicima iz proračuna koji im nije nadležan</t>
  </si>
  <si>
    <t>Tekuće pomoći iz državnog proračuna proračunskim korisnicima proračuna JLP(R)S</t>
  </si>
  <si>
    <t>Prihodi od prodaje proizvoda i robe te pruženih usluga, prihodi od donacija te povrati po protestiranim jamstvima</t>
  </si>
  <si>
    <t>Prihodi od prodaje proizvoda i robe te pruženih usluga</t>
  </si>
  <si>
    <t>Prihodi od pruženih usluga</t>
  </si>
  <si>
    <t>Vlastiti izvori</t>
  </si>
  <si>
    <t>Rezultat poslovanja</t>
  </si>
  <si>
    <t>Višak/manjak prihoda</t>
  </si>
  <si>
    <t>Višak prihoda poslovanja</t>
  </si>
  <si>
    <t>Pomoći proračunu iz drugih proračuna i izvanproačunskim korisnicima</t>
  </si>
  <si>
    <t>Tekuće pomoći iz županijskih proračuna</t>
  </si>
  <si>
    <t>Tekuće pomoći proračunskim korisnicima iz proračuna JLP(R)S koji im nije nadležan</t>
  </si>
  <si>
    <t>Kapitalne pomoći iz državnog proračuna proračunskim korisnicima proračuna JLP(R)S</t>
  </si>
  <si>
    <t>Pomoći temeljem prijenosa EU sredstava</t>
  </si>
  <si>
    <t>Tekuće pomoći iz državnog proračuna temeljem prijenosa EU sredstava</t>
  </si>
  <si>
    <t>Prihodi od imovine</t>
  </si>
  <si>
    <t>Prihodi od financijske imovine</t>
  </si>
  <si>
    <t>Kamate na depozite po viđenju</t>
  </si>
  <si>
    <t>Prihodi od upravnih i administrativnih pristojbi, pristojbi po posebnim propisima i naknada</t>
  </si>
  <si>
    <t>Prihodi po posebnim propisima</t>
  </si>
  <si>
    <t>Sufinanciranje cijene usluge, participacije i slično</t>
  </si>
  <si>
    <t>Ostali nespomenuti prihodi po posebnim propisima</t>
  </si>
  <si>
    <t>ASISTENTI U NASTAVI</t>
  </si>
  <si>
    <t>671 Prihodi iz nadležnog proračuna za fin. red. djelatnosti pror. kor.</t>
  </si>
  <si>
    <t>67111 Prihodi iz nadležnog proračuna za fin. rashoda poslovanja</t>
  </si>
  <si>
    <t>Kapitalni projekt KF05602</t>
  </si>
  <si>
    <t>Novi  Plan 2022</t>
  </si>
  <si>
    <t>Rebalans</t>
  </si>
  <si>
    <t xml:space="preserve"> Izvorni plan 2022</t>
  </si>
  <si>
    <t>Izbor 31</t>
  </si>
  <si>
    <t>Izvor25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</si>
</sst>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/>
    <xf numFmtId="0" fontId="0" fillId="0" borderId="3" xfId="0" applyBorder="1" applyAlignment="1">
      <alignment horizontal="right"/>
    </xf>
    <xf numFmtId="0" fontId="1" fillId="0" borderId="0" xfId="0" applyFont="1"/>
    <xf numFmtId="0" fontId="4" fillId="8" borderId="1" xfId="0" applyFont="1" applyFill="1" applyBorder="1" applyAlignment="1">
      <alignment horizontal="right"/>
    </xf>
    <xf numFmtId="0" fontId="5" fillId="8" borderId="1" xfId="0" applyFont="1" applyFill="1" applyBorder="1" applyAlignment="1">
      <alignment horizontal="center"/>
    </xf>
    <xf numFmtId="4" fontId="5" fillId="8" borderId="1" xfId="0" applyNumberFormat="1" applyFont="1" applyFill="1" applyBorder="1"/>
    <xf numFmtId="0" fontId="5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left"/>
    </xf>
    <xf numFmtId="4" fontId="5" fillId="7" borderId="1" xfId="0" applyNumberFormat="1" applyFont="1" applyFill="1" applyBorder="1"/>
    <xf numFmtId="0" fontId="5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left"/>
    </xf>
    <xf numFmtId="4" fontId="5" fillId="6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4" fontId="3" fillId="3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4" fontId="5" fillId="5" borderId="1" xfId="0" applyNumberFormat="1" applyFont="1" applyFill="1" applyBorder="1"/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4" fontId="5" fillId="4" borderId="1" xfId="0" applyNumberFormat="1" applyFont="1" applyFill="1" applyBorder="1"/>
    <xf numFmtId="0" fontId="5" fillId="9" borderId="1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left"/>
    </xf>
    <xf numFmtId="4" fontId="5" fillId="9" borderId="1" xfId="0" applyNumberFormat="1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4" fontId="4" fillId="4" borderId="1" xfId="0" applyNumberFormat="1" applyFont="1" applyFill="1" applyBorder="1"/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9" borderId="1" xfId="0" applyFont="1" applyFill="1" applyBorder="1"/>
    <xf numFmtId="0" fontId="4" fillId="0" borderId="1" xfId="0" applyFont="1" applyBorder="1"/>
    <xf numFmtId="0" fontId="5" fillId="7" borderId="1" xfId="0" applyFont="1" applyFill="1" applyBorder="1" applyAlignment="1">
      <alignment horizontal="left" wrapText="1"/>
    </xf>
    <xf numFmtId="4" fontId="4" fillId="2" borderId="1" xfId="0" applyNumberFormat="1" applyFont="1" applyFill="1" applyBorder="1"/>
    <xf numFmtId="4" fontId="5" fillId="9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4" fontId="4" fillId="3" borderId="1" xfId="0" applyNumberFormat="1" applyFont="1" applyFill="1" applyBorder="1"/>
    <xf numFmtId="0" fontId="4" fillId="4" borderId="1" xfId="0" applyFont="1" applyFill="1" applyBorder="1"/>
    <xf numFmtId="4" fontId="5" fillId="6" borderId="1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/>
    <xf numFmtId="0" fontId="5" fillId="7" borderId="1" xfId="0" applyFont="1" applyFill="1" applyBorder="1" applyAlignment="1">
      <alignment wrapText="1"/>
    </xf>
    <xf numFmtId="4" fontId="6" fillId="5" borderId="1" xfId="0" applyNumberFormat="1" applyFont="1" applyFill="1" applyBorder="1"/>
    <xf numFmtId="0" fontId="4" fillId="0" borderId="2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4" borderId="1" xfId="0" applyFill="1" applyBorder="1"/>
    <xf numFmtId="4" fontId="0" fillId="9" borderId="1" xfId="0" applyNumberFormat="1" applyFill="1" applyBorder="1"/>
    <xf numFmtId="4" fontId="0" fillId="4" borderId="1" xfId="0" applyNumberFormat="1" applyFill="1" applyBorder="1"/>
    <xf numFmtId="4" fontId="7" fillId="2" borderId="1" xfId="0" applyNumberFormat="1" applyFont="1" applyFill="1" applyBorder="1"/>
    <xf numFmtId="4" fontId="1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4" fontId="16" fillId="2" borderId="1" xfId="0" applyNumberFormat="1" applyFont="1" applyFill="1" applyBorder="1"/>
    <xf numFmtId="0" fontId="16" fillId="5" borderId="1" xfId="0" applyFont="1" applyFill="1" applyBorder="1"/>
    <xf numFmtId="0" fontId="16" fillId="5" borderId="1" xfId="0" applyFont="1" applyFill="1" applyBorder="1" applyAlignment="1">
      <alignment horizontal="left" vertical="center" wrapText="1"/>
    </xf>
    <xf numFmtId="4" fontId="16" fillId="5" borderId="1" xfId="0" applyNumberFormat="1" applyFont="1" applyFill="1" applyBorder="1"/>
    <xf numFmtId="0" fontId="16" fillId="10" borderId="1" xfId="0" applyFont="1" applyFill="1" applyBorder="1"/>
    <xf numFmtId="0" fontId="16" fillId="10" borderId="1" xfId="0" applyFont="1" applyFill="1" applyBorder="1" applyAlignment="1">
      <alignment horizontal="left"/>
    </xf>
    <xf numFmtId="4" fontId="16" fillId="10" borderId="1" xfId="0" applyNumberFormat="1" applyFont="1" applyFill="1" applyBorder="1" applyAlignment="1">
      <alignment horizontal="right"/>
    </xf>
    <xf numFmtId="0" fontId="17" fillId="11" borderId="1" xfId="0" applyFont="1" applyFill="1" applyBorder="1"/>
    <xf numFmtId="0" fontId="17" fillId="11" borderId="1" xfId="0" applyFont="1" applyFill="1" applyBorder="1" applyAlignment="1">
      <alignment horizontal="left"/>
    </xf>
    <xf numFmtId="4" fontId="17" fillId="11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left"/>
    </xf>
    <xf numFmtId="4" fontId="18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/>
    </xf>
    <xf numFmtId="4" fontId="16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 vertical="top"/>
    </xf>
    <xf numFmtId="4" fontId="16" fillId="2" borderId="1" xfId="0" applyNumberFormat="1" applyFont="1" applyFill="1" applyBorder="1" applyAlignment="1">
      <alignment horizontal="right" vertical="center" wrapText="1"/>
    </xf>
    <xf numFmtId="0" fontId="16" fillId="10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 wrapText="1"/>
    </xf>
    <xf numFmtId="4" fontId="16" fillId="10" borderId="1" xfId="0" applyNumberFormat="1" applyFont="1" applyFill="1" applyBorder="1"/>
    <xf numFmtId="4" fontId="17" fillId="11" borderId="1" xfId="0" applyNumberFormat="1" applyFont="1" applyFill="1" applyBorder="1"/>
    <xf numFmtId="4" fontId="18" fillId="2" borderId="1" xfId="0" applyNumberFormat="1" applyFont="1" applyFill="1" applyBorder="1"/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4" fontId="16" fillId="11" borderId="1" xfId="0" applyNumberFormat="1" applyFont="1" applyFill="1" applyBorder="1"/>
    <xf numFmtId="4" fontId="16" fillId="9" borderId="1" xfId="0" applyNumberFormat="1" applyFont="1" applyFill="1" applyBorder="1"/>
    <xf numFmtId="4" fontId="5" fillId="2" borderId="1" xfId="0" applyNumberFormat="1" applyFont="1" applyFill="1" applyBorder="1"/>
    <xf numFmtId="4" fontId="19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DAB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okosica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L9" sqref="L9"/>
    </sheetView>
  </sheetViews>
  <sheetFormatPr defaultRowHeight="15" x14ac:dyDescent="0.25"/>
  <cols>
    <col min="11" max="11" width="10" customWidth="1"/>
    <col min="12" max="12" width="47.7109375" customWidth="1"/>
    <col min="13" max="13" width="37" customWidth="1"/>
    <col min="14" max="14" width="27.28515625" customWidth="1"/>
  </cols>
  <sheetData>
    <row r="1" spans="1:11" ht="18.75" x14ac:dyDescent="0.25">
      <c r="A1" s="68" t="s">
        <v>169</v>
      </c>
    </row>
    <row r="2" spans="1:11" ht="18.75" x14ac:dyDescent="0.25">
      <c r="A2" s="69" t="s">
        <v>170</v>
      </c>
    </row>
    <row r="3" spans="1:11" ht="18.75" x14ac:dyDescent="0.25">
      <c r="A3" s="68" t="s">
        <v>171</v>
      </c>
    </row>
    <row r="4" spans="1:11" ht="18.75" x14ac:dyDescent="0.25">
      <c r="A4" s="70" t="s">
        <v>175</v>
      </c>
      <c r="B4" s="71"/>
      <c r="C4" s="71"/>
      <c r="D4" s="71"/>
      <c r="E4" s="71"/>
    </row>
    <row r="5" spans="1:11" ht="18.75" x14ac:dyDescent="0.25">
      <c r="A5" s="70" t="s">
        <v>172</v>
      </c>
      <c r="B5" s="71"/>
      <c r="C5" s="71"/>
      <c r="D5" s="71"/>
      <c r="E5" s="71"/>
    </row>
    <row r="6" spans="1:11" ht="18.75" x14ac:dyDescent="0.25">
      <c r="A6" s="70" t="s">
        <v>174</v>
      </c>
      <c r="B6" s="71"/>
      <c r="C6" s="71"/>
      <c r="D6" s="71"/>
      <c r="E6" s="71"/>
    </row>
    <row r="10" spans="1:11" ht="18.75" x14ac:dyDescent="0.3">
      <c r="B10" s="72" t="s">
        <v>173</v>
      </c>
      <c r="C10" s="72"/>
      <c r="D10" s="72"/>
      <c r="E10" s="72"/>
      <c r="F10" s="72"/>
      <c r="G10" s="72"/>
      <c r="H10" s="72"/>
      <c r="I10" s="72"/>
      <c r="J10" s="72"/>
      <c r="K10" s="72"/>
    </row>
  </sheetData>
  <hyperlinks>
    <hyperlink ref="A2" r:id="rId1" display="mailto:ured@os-mokosica.skole.hr"/>
  </hyperlinks>
  <pageMargins left="0.7" right="0.7" top="0.75" bottom="0.75" header="0.3" footer="0.3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4"/>
  <sheetViews>
    <sheetView tabSelected="1" topLeftCell="A28" zoomScaleNormal="100" workbookViewId="0">
      <selection activeCell="F27" sqref="F27"/>
    </sheetView>
  </sheetViews>
  <sheetFormatPr defaultRowHeight="15" x14ac:dyDescent="0.25"/>
  <cols>
    <col min="1" max="1" width="23.28515625" style="5" customWidth="1"/>
    <col min="2" max="2" width="63.5703125" customWidth="1"/>
    <col min="3" max="3" width="14.7109375" customWidth="1"/>
    <col min="4" max="4" width="15.42578125" customWidth="1"/>
    <col min="5" max="5" width="16.85546875" customWidth="1"/>
    <col min="6" max="6" width="15.42578125" customWidth="1"/>
    <col min="7" max="7" width="15.7109375" customWidth="1"/>
    <col min="11" max="11" width="17.5703125" hidden="1" customWidth="1"/>
    <col min="12" max="12" width="20.28515625" customWidth="1"/>
    <col min="13" max="13" width="20.5703125" customWidth="1"/>
    <col min="14" max="14" width="15" customWidth="1"/>
  </cols>
  <sheetData>
    <row r="1" spans="1:15" ht="45.75" customHeight="1" x14ac:dyDescent="0.25">
      <c r="A1" s="6" t="s">
        <v>27</v>
      </c>
      <c r="B1" s="2" t="s">
        <v>28</v>
      </c>
      <c r="C1" s="1" t="s">
        <v>0</v>
      </c>
      <c r="D1" s="1" t="s">
        <v>7</v>
      </c>
      <c r="E1" s="1" t="s">
        <v>8</v>
      </c>
      <c r="F1" s="1" t="s">
        <v>9</v>
      </c>
      <c r="G1" s="1" t="s">
        <v>6</v>
      </c>
      <c r="I1" s="4"/>
      <c r="J1" s="4"/>
      <c r="K1" s="4"/>
      <c r="L1" s="4"/>
      <c r="M1" s="4"/>
      <c r="N1" s="4"/>
      <c r="O1" s="4"/>
    </row>
    <row r="2" spans="1:15" x14ac:dyDescent="0.25">
      <c r="A2" s="10"/>
      <c r="B2" s="11" t="s">
        <v>2</v>
      </c>
      <c r="C2" s="12">
        <f>C3+C95+C296+C307</f>
        <v>13269977.050000001</v>
      </c>
      <c r="D2" s="12">
        <f>D3+D95+D296+D307</f>
        <v>14148800</v>
      </c>
      <c r="E2" s="12">
        <f>E3+E95+E296+E307</f>
        <v>0</v>
      </c>
      <c r="F2" s="12">
        <f>F3+F95+F296+F307</f>
        <v>14148800</v>
      </c>
      <c r="G2" s="12">
        <f>G3+G95+G296+G307</f>
        <v>10182883.960000001</v>
      </c>
    </row>
    <row r="3" spans="1:15" x14ac:dyDescent="0.25">
      <c r="A3" s="13" t="s">
        <v>20</v>
      </c>
      <c r="B3" s="14" t="s">
        <v>19</v>
      </c>
      <c r="C3" s="15">
        <f>C4+C58+C64</f>
        <v>10996280.880000001</v>
      </c>
      <c r="D3" s="15">
        <f>D4+D58+D64</f>
        <v>11407400</v>
      </c>
      <c r="E3" s="15">
        <f>E4+E58+E64</f>
        <v>0</v>
      </c>
      <c r="F3" s="15">
        <f>F4+F58+F64</f>
        <v>11407400</v>
      </c>
      <c r="G3" s="15">
        <f>G4+G58+G64</f>
        <v>8317156.8799999999</v>
      </c>
    </row>
    <row r="4" spans="1:15" x14ac:dyDescent="0.25">
      <c r="A4" s="16" t="s">
        <v>74</v>
      </c>
      <c r="B4" s="17" t="s">
        <v>18</v>
      </c>
      <c r="C4" s="18">
        <f>C5</f>
        <v>1047000</v>
      </c>
      <c r="D4" s="18">
        <f>D5</f>
        <v>1059000</v>
      </c>
      <c r="E4" s="18">
        <f>E5</f>
        <v>0</v>
      </c>
      <c r="F4" s="18">
        <f>F5</f>
        <v>1059000</v>
      </c>
      <c r="G4" s="18">
        <f>G5</f>
        <v>785885.74000000011</v>
      </c>
      <c r="L4" s="65" t="s">
        <v>162</v>
      </c>
      <c r="M4" s="64">
        <f>F97+F185+F226+F232+F243+F274</f>
        <v>1441700</v>
      </c>
    </row>
    <row r="5" spans="1:15" x14ac:dyDescent="0.25">
      <c r="A5" s="19" t="s">
        <v>14</v>
      </c>
      <c r="B5" s="20" t="s">
        <v>17</v>
      </c>
      <c r="C5" s="21">
        <f>C6</f>
        <v>1047000</v>
      </c>
      <c r="D5" s="21">
        <f t="shared" ref="D5:G5" si="0">D6</f>
        <v>1059000</v>
      </c>
      <c r="E5" s="21">
        <f t="shared" si="0"/>
        <v>0</v>
      </c>
      <c r="F5" s="21">
        <f t="shared" si="0"/>
        <v>1059000</v>
      </c>
      <c r="G5" s="21">
        <f t="shared" si="0"/>
        <v>785885.74000000011</v>
      </c>
      <c r="I5" s="4"/>
      <c r="L5" s="65" t="s">
        <v>161</v>
      </c>
      <c r="M5" s="64">
        <f>F5+F59+F298</f>
        <v>1357900</v>
      </c>
    </row>
    <row r="6" spans="1:15" x14ac:dyDescent="0.25">
      <c r="A6" s="22">
        <v>3</v>
      </c>
      <c r="B6" s="23" t="s">
        <v>15</v>
      </c>
      <c r="C6" s="24">
        <f>C7+C55</f>
        <v>1047000</v>
      </c>
      <c r="D6" s="24">
        <f t="shared" ref="D6" si="1">D7+D55</f>
        <v>1059000</v>
      </c>
      <c r="E6" s="24">
        <f t="shared" ref="D6:G6" si="2">E7+E55</f>
        <v>0</v>
      </c>
      <c r="F6" s="24">
        <f t="shared" si="2"/>
        <v>1059000</v>
      </c>
      <c r="G6" s="24">
        <f t="shared" si="2"/>
        <v>785885.74000000011</v>
      </c>
      <c r="I6" s="4"/>
      <c r="L6" s="65" t="s">
        <v>163</v>
      </c>
      <c r="M6" s="64">
        <f>F65</f>
        <v>10206500</v>
      </c>
    </row>
    <row r="7" spans="1:15" x14ac:dyDescent="0.25">
      <c r="A7" s="25">
        <v>32</v>
      </c>
      <c r="B7" s="26" t="s">
        <v>16</v>
      </c>
      <c r="C7" s="27">
        <f>C8+C14+C27+C49</f>
        <v>1038846.19</v>
      </c>
      <c r="D7" s="27">
        <f t="shared" ref="D7" si="3">D8+D14+D27+D49</f>
        <v>1051000</v>
      </c>
      <c r="E7" s="27">
        <f t="shared" ref="D7:G7" si="4">E8+E14+E27+E49</f>
        <v>0</v>
      </c>
      <c r="F7" s="27">
        <f t="shared" si="4"/>
        <v>1051000</v>
      </c>
      <c r="G7" s="27">
        <f t="shared" si="4"/>
        <v>780218.18</v>
      </c>
      <c r="I7" s="4"/>
      <c r="L7" s="65" t="s">
        <v>164</v>
      </c>
      <c r="M7" s="64">
        <f>F105+F309</f>
        <v>20000</v>
      </c>
    </row>
    <row r="8" spans="1:15" x14ac:dyDescent="0.25">
      <c r="A8" s="28">
        <v>321</v>
      </c>
      <c r="B8" s="29" t="s">
        <v>21</v>
      </c>
      <c r="C8" s="30">
        <f>SUM(C9:C13)</f>
        <v>16600</v>
      </c>
      <c r="D8" s="30">
        <f>SUM(D9:D13)</f>
        <v>60000</v>
      </c>
      <c r="E8" s="30">
        <f>SUM(E9:E13)</f>
        <v>-10200</v>
      </c>
      <c r="F8" s="30">
        <f>SUM(F9:F13)</f>
        <v>49800</v>
      </c>
      <c r="G8" s="30">
        <f>SUM(G9:G13)</f>
        <v>36142.15</v>
      </c>
      <c r="I8" s="4"/>
      <c r="L8" s="65" t="s">
        <v>165</v>
      </c>
      <c r="M8" s="64">
        <f>F135+F211+F280+F315</f>
        <v>695700</v>
      </c>
    </row>
    <row r="9" spans="1:15" x14ac:dyDescent="0.25">
      <c r="A9" s="31">
        <v>32111</v>
      </c>
      <c r="B9" s="32" t="s">
        <v>32</v>
      </c>
      <c r="C9" s="33">
        <v>2780</v>
      </c>
      <c r="D9" s="33">
        <v>31000</v>
      </c>
      <c r="E9" s="33">
        <f>F9-D9</f>
        <v>-5200</v>
      </c>
      <c r="F9" s="33">
        <v>25800</v>
      </c>
      <c r="G9" s="33">
        <v>17880</v>
      </c>
      <c r="I9" s="4"/>
      <c r="L9" s="65" t="s">
        <v>166</v>
      </c>
      <c r="M9" s="64">
        <f>F258+F291</f>
        <v>308600</v>
      </c>
    </row>
    <row r="10" spans="1:15" x14ac:dyDescent="0.25">
      <c r="A10" s="31">
        <v>32113</v>
      </c>
      <c r="B10" s="32" t="s">
        <v>33</v>
      </c>
      <c r="C10" s="33">
        <v>6744</v>
      </c>
      <c r="D10" s="44">
        <v>13000</v>
      </c>
      <c r="E10" s="33">
        <f t="shared" ref="E10:E13" si="5">F10-D10</f>
        <v>-3500</v>
      </c>
      <c r="F10" s="44">
        <v>9500</v>
      </c>
      <c r="G10" s="33">
        <v>8363.9</v>
      </c>
      <c r="I10" s="4"/>
      <c r="L10" s="66" t="s">
        <v>167</v>
      </c>
      <c r="M10" s="64">
        <f>F117</f>
        <v>118400</v>
      </c>
      <c r="N10" s="3"/>
    </row>
    <row r="11" spans="1:15" x14ac:dyDescent="0.25">
      <c r="A11" s="31">
        <v>32115</v>
      </c>
      <c r="B11" s="32" t="s">
        <v>34</v>
      </c>
      <c r="C11" s="33">
        <v>3396</v>
      </c>
      <c r="D11" s="44">
        <v>12000</v>
      </c>
      <c r="E11" s="33">
        <f t="shared" si="5"/>
        <v>-1300</v>
      </c>
      <c r="F11" s="44">
        <v>10700</v>
      </c>
      <c r="G11" s="33">
        <v>7498.25</v>
      </c>
      <c r="I11" s="4"/>
      <c r="L11" s="66" t="s">
        <v>168</v>
      </c>
      <c r="M11" s="64">
        <f>F286</f>
        <v>0</v>
      </c>
      <c r="N11" s="3"/>
    </row>
    <row r="12" spans="1:15" x14ac:dyDescent="0.25">
      <c r="A12" s="31">
        <v>32131</v>
      </c>
      <c r="B12" s="32" t="s">
        <v>35</v>
      </c>
      <c r="C12" s="33">
        <v>3680</v>
      </c>
      <c r="D12" s="33">
        <v>4000</v>
      </c>
      <c r="E12" s="33">
        <f t="shared" si="5"/>
        <v>-200</v>
      </c>
      <c r="F12" s="33">
        <v>3800</v>
      </c>
      <c r="G12" s="33">
        <v>2400</v>
      </c>
      <c r="I12" s="4"/>
      <c r="L12" s="3"/>
      <c r="M12" s="67">
        <f>SUM(M4:M11)</f>
        <v>14148800</v>
      </c>
      <c r="N12" s="3"/>
    </row>
    <row r="13" spans="1:15" x14ac:dyDescent="0.25">
      <c r="A13" s="31">
        <v>32132</v>
      </c>
      <c r="B13" s="32" t="s">
        <v>36</v>
      </c>
      <c r="C13" s="33">
        <v>0</v>
      </c>
      <c r="D13" s="33">
        <v>0</v>
      </c>
      <c r="E13" s="33">
        <f t="shared" si="5"/>
        <v>0</v>
      </c>
      <c r="F13" s="33">
        <v>0</v>
      </c>
      <c r="G13" s="33">
        <v>0</v>
      </c>
      <c r="I13" s="4"/>
      <c r="L13" s="3"/>
      <c r="M13" s="3"/>
      <c r="N13" s="3"/>
    </row>
    <row r="14" spans="1:15" x14ac:dyDescent="0.25">
      <c r="A14" s="28">
        <v>322</v>
      </c>
      <c r="B14" s="29" t="s">
        <v>22</v>
      </c>
      <c r="C14" s="30">
        <f t="shared" ref="C14:D14" si="6">SUM(C15:C26)</f>
        <v>395000</v>
      </c>
      <c r="D14" s="30">
        <f t="shared" si="6"/>
        <v>382900</v>
      </c>
      <c r="E14" s="30">
        <f>SUM(E15:E26)</f>
        <v>39500</v>
      </c>
      <c r="F14" s="30">
        <f t="shared" ref="F14:G14" si="7">SUM(F15:F26)</f>
        <v>422400</v>
      </c>
      <c r="G14" s="30">
        <f t="shared" si="7"/>
        <v>326791.05</v>
      </c>
      <c r="I14" s="4"/>
      <c r="L14" s="3"/>
      <c r="M14" s="3"/>
      <c r="N14" s="3"/>
    </row>
    <row r="15" spans="1:15" x14ac:dyDescent="0.25">
      <c r="A15" s="31">
        <v>32211</v>
      </c>
      <c r="B15" s="32" t="s">
        <v>37</v>
      </c>
      <c r="C15" s="33">
        <v>36000.04</v>
      </c>
      <c r="D15" s="33">
        <v>38900</v>
      </c>
      <c r="E15" s="33">
        <f>F15-D15</f>
        <v>4100</v>
      </c>
      <c r="F15" s="33">
        <v>43000</v>
      </c>
      <c r="G15" s="33">
        <v>30787.83</v>
      </c>
      <c r="I15" s="4"/>
      <c r="L15" s="3"/>
      <c r="M15" s="3"/>
      <c r="N15" s="3"/>
    </row>
    <row r="16" spans="1:15" x14ac:dyDescent="0.25">
      <c r="A16" s="31">
        <v>32212</v>
      </c>
      <c r="B16" s="32" t="s">
        <v>38</v>
      </c>
      <c r="C16" s="33">
        <v>6203.22</v>
      </c>
      <c r="D16" s="33">
        <v>7000</v>
      </c>
      <c r="E16" s="33">
        <f t="shared" ref="E16:E26" si="8">F16-D16</f>
        <v>200</v>
      </c>
      <c r="F16" s="33">
        <v>7200</v>
      </c>
      <c r="G16" s="33">
        <v>5725.56</v>
      </c>
      <c r="I16" s="4"/>
      <c r="L16" s="3"/>
      <c r="M16" s="3"/>
      <c r="N16" s="3"/>
    </row>
    <row r="17" spans="1:14" x14ac:dyDescent="0.25">
      <c r="A17" s="31">
        <v>32214</v>
      </c>
      <c r="B17" s="32" t="s">
        <v>39</v>
      </c>
      <c r="C17" s="33">
        <v>16012.8</v>
      </c>
      <c r="D17" s="33">
        <v>20000</v>
      </c>
      <c r="E17" s="33">
        <f t="shared" si="8"/>
        <v>4000</v>
      </c>
      <c r="F17" s="33">
        <v>24000</v>
      </c>
      <c r="G17" s="33">
        <v>6837.7</v>
      </c>
      <c r="I17" s="4"/>
      <c r="L17" s="3"/>
      <c r="M17" s="3"/>
      <c r="N17" s="3"/>
    </row>
    <row r="18" spans="1:14" x14ac:dyDescent="0.25">
      <c r="A18" s="31">
        <v>32216</v>
      </c>
      <c r="B18" s="32" t="s">
        <v>40</v>
      </c>
      <c r="C18" s="33">
        <v>28111.02</v>
      </c>
      <c r="D18" s="33">
        <v>20000</v>
      </c>
      <c r="E18" s="33">
        <f t="shared" si="8"/>
        <v>-3400</v>
      </c>
      <c r="F18" s="33">
        <v>16600</v>
      </c>
      <c r="G18" s="33">
        <v>14428.95</v>
      </c>
      <c r="I18" s="4"/>
    </row>
    <row r="19" spans="1:14" x14ac:dyDescent="0.25">
      <c r="A19" s="31">
        <v>32219</v>
      </c>
      <c r="B19" s="32" t="s">
        <v>41</v>
      </c>
      <c r="C19" s="33">
        <v>20365.8</v>
      </c>
      <c r="D19" s="33">
        <v>40000</v>
      </c>
      <c r="E19" s="33">
        <f t="shared" si="8"/>
        <v>3000</v>
      </c>
      <c r="F19" s="33">
        <v>43000</v>
      </c>
      <c r="G19" s="33">
        <v>33838.559999999998</v>
      </c>
      <c r="I19" s="4"/>
    </row>
    <row r="20" spans="1:14" x14ac:dyDescent="0.25">
      <c r="A20" s="31">
        <v>32231</v>
      </c>
      <c r="B20" s="32" t="s">
        <v>42</v>
      </c>
      <c r="C20" s="33">
        <v>89991.3</v>
      </c>
      <c r="D20" s="33">
        <v>100000</v>
      </c>
      <c r="E20" s="33">
        <f t="shared" si="8"/>
        <v>-2500</v>
      </c>
      <c r="F20" s="33">
        <v>97500</v>
      </c>
      <c r="G20" s="33">
        <v>97276.44</v>
      </c>
      <c r="I20" s="4"/>
    </row>
    <row r="21" spans="1:14" x14ac:dyDescent="0.25">
      <c r="A21" s="31">
        <v>32233</v>
      </c>
      <c r="B21" s="32" t="s">
        <v>43</v>
      </c>
      <c r="C21" s="33">
        <v>112.99</v>
      </c>
      <c r="D21" s="33">
        <v>1000</v>
      </c>
      <c r="E21" s="33">
        <f t="shared" si="8"/>
        <v>-800</v>
      </c>
      <c r="F21" s="33">
        <v>200</v>
      </c>
      <c r="G21" s="33">
        <v>156.5</v>
      </c>
      <c r="I21" s="4"/>
    </row>
    <row r="22" spans="1:14" x14ac:dyDescent="0.25">
      <c r="A22" s="31">
        <v>32234</v>
      </c>
      <c r="B22" s="32" t="s">
        <v>44</v>
      </c>
      <c r="C22" s="33">
        <v>91296.42</v>
      </c>
      <c r="D22" s="33">
        <v>112000</v>
      </c>
      <c r="E22" s="33">
        <f t="shared" si="8"/>
        <v>-64000</v>
      </c>
      <c r="F22" s="33">
        <v>48000</v>
      </c>
      <c r="G22" s="33">
        <v>48060</v>
      </c>
      <c r="I22" s="4"/>
    </row>
    <row r="23" spans="1:14" x14ac:dyDescent="0.25">
      <c r="A23" s="31">
        <v>32239</v>
      </c>
      <c r="B23" s="32" t="s">
        <v>45</v>
      </c>
      <c r="C23" s="33">
        <v>0</v>
      </c>
      <c r="D23" s="33">
        <v>0</v>
      </c>
      <c r="E23" s="33">
        <f t="shared" si="8"/>
        <v>110000</v>
      </c>
      <c r="F23" s="33">
        <v>110000</v>
      </c>
      <c r="G23" s="33">
        <v>63912.5</v>
      </c>
      <c r="I23" s="4"/>
    </row>
    <row r="24" spans="1:14" x14ac:dyDescent="0.25">
      <c r="A24" s="31">
        <v>32241</v>
      </c>
      <c r="B24" s="32" t="s">
        <v>46</v>
      </c>
      <c r="C24" s="33">
        <v>16367.03</v>
      </c>
      <c r="D24" s="44">
        <v>19000</v>
      </c>
      <c r="E24" s="33">
        <f t="shared" si="8"/>
        <v>-5000</v>
      </c>
      <c r="F24" s="44">
        <v>14000</v>
      </c>
      <c r="G24" s="33">
        <v>12316.68</v>
      </c>
      <c r="I24" s="4"/>
    </row>
    <row r="25" spans="1:14" x14ac:dyDescent="0.25">
      <c r="A25" s="31">
        <v>32251</v>
      </c>
      <c r="B25" s="32" t="s">
        <v>47</v>
      </c>
      <c r="C25" s="33">
        <v>66858.17</v>
      </c>
      <c r="D25" s="63">
        <v>25000</v>
      </c>
      <c r="E25" s="33">
        <f t="shared" si="8"/>
        <v>-6100</v>
      </c>
      <c r="F25" s="63">
        <v>18900</v>
      </c>
      <c r="G25" s="33">
        <v>13450.33</v>
      </c>
      <c r="I25" s="4"/>
    </row>
    <row r="26" spans="1:14" x14ac:dyDescent="0.25">
      <c r="A26" s="31">
        <v>32271</v>
      </c>
      <c r="B26" s="32" t="s">
        <v>48</v>
      </c>
      <c r="C26" s="33">
        <v>23681.21</v>
      </c>
      <c r="D26" s="33">
        <v>0</v>
      </c>
      <c r="E26" s="33">
        <f t="shared" si="8"/>
        <v>0</v>
      </c>
      <c r="F26" s="33">
        <v>0</v>
      </c>
      <c r="G26" s="33">
        <v>0</v>
      </c>
      <c r="I26" s="4"/>
    </row>
    <row r="27" spans="1:14" x14ac:dyDescent="0.25">
      <c r="A27" s="28">
        <v>323</v>
      </c>
      <c r="B27" s="29" t="s">
        <v>23</v>
      </c>
      <c r="C27" s="30">
        <f t="shared" ref="C27:D27" si="9">SUM(C28:C48)</f>
        <v>621746.18999999994</v>
      </c>
      <c r="D27" s="30">
        <f t="shared" si="9"/>
        <v>592100</v>
      </c>
      <c r="E27" s="30">
        <f>SUM(E28:E48)</f>
        <v>-21300</v>
      </c>
      <c r="F27" s="30">
        <f t="shared" ref="F27:G27" si="10">SUM(F28:F48)</f>
        <v>570800</v>
      </c>
      <c r="G27" s="30">
        <f t="shared" si="10"/>
        <v>413106.37</v>
      </c>
      <c r="I27" s="4"/>
    </row>
    <row r="28" spans="1:14" x14ac:dyDescent="0.25">
      <c r="A28" s="31">
        <v>32311</v>
      </c>
      <c r="B28" s="32" t="s">
        <v>49</v>
      </c>
      <c r="C28" s="33">
        <v>24743.119999999999</v>
      </c>
      <c r="D28" s="33">
        <v>26000</v>
      </c>
      <c r="E28" s="33">
        <f>F28-D28</f>
        <v>-4500</v>
      </c>
      <c r="F28" s="33">
        <v>21500</v>
      </c>
      <c r="G28" s="33">
        <v>15669.72</v>
      </c>
      <c r="I28" s="4"/>
    </row>
    <row r="29" spans="1:14" x14ac:dyDescent="0.25">
      <c r="A29" s="31">
        <v>32313</v>
      </c>
      <c r="B29" s="32" t="s">
        <v>50</v>
      </c>
      <c r="C29" s="33">
        <v>4353.03</v>
      </c>
      <c r="D29" s="33">
        <v>6000</v>
      </c>
      <c r="E29" s="33">
        <f t="shared" ref="E29:E48" si="11">F29-D29</f>
        <v>-2500</v>
      </c>
      <c r="F29" s="33">
        <v>3500</v>
      </c>
      <c r="G29" s="33">
        <v>2730.8</v>
      </c>
      <c r="I29" s="4"/>
    </row>
    <row r="30" spans="1:14" x14ac:dyDescent="0.25">
      <c r="A30" s="31">
        <v>32319</v>
      </c>
      <c r="B30" s="32" t="s">
        <v>51</v>
      </c>
      <c r="C30" s="33">
        <v>0</v>
      </c>
      <c r="D30" s="33">
        <v>1000</v>
      </c>
      <c r="E30" s="33">
        <f t="shared" si="11"/>
        <v>0</v>
      </c>
      <c r="F30" s="33">
        <v>1000</v>
      </c>
      <c r="G30" s="33">
        <v>600</v>
      </c>
      <c r="I30" s="4"/>
    </row>
    <row r="31" spans="1:14" x14ac:dyDescent="0.25">
      <c r="A31" s="31">
        <v>32321</v>
      </c>
      <c r="B31" s="32" t="s">
        <v>52</v>
      </c>
      <c r="C31" s="33">
        <v>221613.51</v>
      </c>
      <c r="D31" s="33">
        <v>198500</v>
      </c>
      <c r="E31" s="33">
        <f t="shared" si="11"/>
        <v>-4500</v>
      </c>
      <c r="F31" s="33">
        <v>194000</v>
      </c>
      <c r="G31" s="33">
        <v>167815.29</v>
      </c>
      <c r="I31" s="4"/>
    </row>
    <row r="32" spans="1:14" x14ac:dyDescent="0.25">
      <c r="A32" s="31">
        <v>32322</v>
      </c>
      <c r="B32" s="32" t="s">
        <v>53</v>
      </c>
      <c r="C32" s="33">
        <v>129482.57</v>
      </c>
      <c r="D32" s="33">
        <v>130000</v>
      </c>
      <c r="E32" s="33">
        <f t="shared" si="11"/>
        <v>9000</v>
      </c>
      <c r="F32" s="33">
        <v>139000</v>
      </c>
      <c r="G32" s="33">
        <v>84331.92</v>
      </c>
      <c r="I32" s="4"/>
    </row>
    <row r="33" spans="1:9" x14ac:dyDescent="0.25">
      <c r="A33" s="31">
        <v>32331</v>
      </c>
      <c r="B33" s="32" t="s">
        <v>54</v>
      </c>
      <c r="C33" s="33">
        <v>960</v>
      </c>
      <c r="D33" s="33">
        <v>1000</v>
      </c>
      <c r="E33" s="33">
        <f t="shared" si="11"/>
        <v>0</v>
      </c>
      <c r="F33" s="33">
        <v>1000</v>
      </c>
      <c r="G33" s="33">
        <v>720</v>
      </c>
      <c r="I33" s="4"/>
    </row>
    <row r="34" spans="1:9" x14ac:dyDescent="0.25">
      <c r="A34" s="31">
        <v>32341</v>
      </c>
      <c r="B34" s="32" t="s">
        <v>55</v>
      </c>
      <c r="C34" s="33">
        <v>21117.57</v>
      </c>
      <c r="D34" s="33">
        <v>22000</v>
      </c>
      <c r="E34" s="33">
        <f t="shared" si="11"/>
        <v>-4000</v>
      </c>
      <c r="F34" s="33">
        <v>18000</v>
      </c>
      <c r="G34" s="33">
        <v>12922.3</v>
      </c>
      <c r="I34" s="4"/>
    </row>
    <row r="35" spans="1:9" x14ac:dyDescent="0.25">
      <c r="A35" s="31">
        <v>32342</v>
      </c>
      <c r="B35" s="32" t="s">
        <v>56</v>
      </c>
      <c r="C35" s="33">
        <v>34676.1</v>
      </c>
      <c r="D35" s="33">
        <v>37000</v>
      </c>
      <c r="E35" s="33">
        <f t="shared" si="11"/>
        <v>-2000</v>
      </c>
      <c r="F35" s="33">
        <v>35000</v>
      </c>
      <c r="G35" s="33">
        <v>26476.880000000001</v>
      </c>
      <c r="I35" s="4"/>
    </row>
    <row r="36" spans="1:9" x14ac:dyDescent="0.25">
      <c r="A36" s="31">
        <v>32343</v>
      </c>
      <c r="B36" s="32" t="s">
        <v>57</v>
      </c>
      <c r="C36" s="33">
        <v>7500</v>
      </c>
      <c r="D36" s="33">
        <v>8000</v>
      </c>
      <c r="E36" s="33">
        <f t="shared" si="11"/>
        <v>0</v>
      </c>
      <c r="F36" s="33">
        <v>8000</v>
      </c>
      <c r="G36" s="33">
        <v>5312.5</v>
      </c>
      <c r="I36" s="4"/>
    </row>
    <row r="37" spans="1:9" x14ac:dyDescent="0.25">
      <c r="A37" s="31">
        <v>32344</v>
      </c>
      <c r="B37" s="32" t="s">
        <v>58</v>
      </c>
      <c r="C37" s="33">
        <v>28250</v>
      </c>
      <c r="D37" s="33">
        <v>29000</v>
      </c>
      <c r="E37" s="33">
        <f t="shared" si="11"/>
        <v>0</v>
      </c>
      <c r="F37" s="33">
        <v>29000</v>
      </c>
      <c r="G37" s="33">
        <v>11675</v>
      </c>
      <c r="I37" s="4"/>
    </row>
    <row r="38" spans="1:9" x14ac:dyDescent="0.25">
      <c r="A38" s="31">
        <v>32349</v>
      </c>
      <c r="B38" s="32" t="s">
        <v>59</v>
      </c>
      <c r="C38" s="33">
        <v>51443.03</v>
      </c>
      <c r="D38" s="33">
        <v>51000</v>
      </c>
      <c r="E38" s="33">
        <f t="shared" si="11"/>
        <v>-1000</v>
      </c>
      <c r="F38" s="33">
        <v>50000</v>
      </c>
      <c r="G38" s="33">
        <v>36939.040000000001</v>
      </c>
      <c r="I38" s="4"/>
    </row>
    <row r="39" spans="1:9" x14ac:dyDescent="0.25">
      <c r="A39" s="31">
        <v>32354</v>
      </c>
      <c r="B39" s="32" t="s">
        <v>60</v>
      </c>
      <c r="C39" s="33">
        <v>8439.02</v>
      </c>
      <c r="D39" s="33">
        <v>33500</v>
      </c>
      <c r="E39" s="33">
        <f t="shared" si="11"/>
        <v>-25100</v>
      </c>
      <c r="F39" s="33">
        <v>8400</v>
      </c>
      <c r="G39" s="33">
        <v>8439.02</v>
      </c>
      <c r="I39" s="4"/>
    </row>
    <row r="40" spans="1:9" x14ac:dyDescent="0.25">
      <c r="A40" s="31">
        <v>32361</v>
      </c>
      <c r="B40" s="32" t="s">
        <v>61</v>
      </c>
      <c r="C40" s="33">
        <v>4732.75</v>
      </c>
      <c r="D40" s="44">
        <v>6600</v>
      </c>
      <c r="E40" s="33">
        <f t="shared" si="11"/>
        <v>-1200</v>
      </c>
      <c r="F40" s="44">
        <v>5400</v>
      </c>
      <c r="G40" s="33">
        <v>4535</v>
      </c>
      <c r="I40" s="4"/>
    </row>
    <row r="41" spans="1:9" x14ac:dyDescent="0.25">
      <c r="A41" s="31">
        <v>32373</v>
      </c>
      <c r="B41" s="32" t="s">
        <v>62</v>
      </c>
      <c r="C41" s="33">
        <v>20625</v>
      </c>
      <c r="D41" s="33">
        <v>0</v>
      </c>
      <c r="E41" s="33">
        <f t="shared" si="11"/>
        <v>0</v>
      </c>
      <c r="F41" s="33">
        <v>0</v>
      </c>
      <c r="G41" s="33">
        <v>0</v>
      </c>
      <c r="I41" s="4"/>
    </row>
    <row r="42" spans="1:9" x14ac:dyDescent="0.25">
      <c r="A42" s="31">
        <v>32379</v>
      </c>
      <c r="B42" s="32" t="s">
        <v>63</v>
      </c>
      <c r="C42" s="33">
        <v>937.5</v>
      </c>
      <c r="D42" s="33">
        <v>4000</v>
      </c>
      <c r="E42" s="33">
        <f t="shared" si="11"/>
        <v>500</v>
      </c>
      <c r="F42" s="33">
        <v>4500</v>
      </c>
      <c r="G42" s="33">
        <v>3941</v>
      </c>
      <c r="I42" s="4"/>
    </row>
    <row r="43" spans="1:9" x14ac:dyDescent="0.25">
      <c r="A43" s="31">
        <v>32381</v>
      </c>
      <c r="B43" s="32" t="s">
        <v>64</v>
      </c>
      <c r="C43" s="33">
        <v>12700</v>
      </c>
      <c r="D43" s="33">
        <v>18000</v>
      </c>
      <c r="E43" s="33">
        <f t="shared" si="11"/>
        <v>15000</v>
      </c>
      <c r="F43" s="33">
        <v>33000</v>
      </c>
      <c r="G43" s="33">
        <v>11750</v>
      </c>
      <c r="I43" s="4"/>
    </row>
    <row r="44" spans="1:9" x14ac:dyDescent="0.25">
      <c r="A44" s="31">
        <v>32389</v>
      </c>
      <c r="B44" s="32" t="s">
        <v>65</v>
      </c>
      <c r="C44" s="33">
        <v>787.5</v>
      </c>
      <c r="D44" s="33">
        <v>0</v>
      </c>
      <c r="E44" s="33">
        <f t="shared" si="11"/>
        <v>0</v>
      </c>
      <c r="F44" s="33">
        <v>0</v>
      </c>
      <c r="G44" s="33">
        <v>0</v>
      </c>
      <c r="I44" s="4"/>
    </row>
    <row r="45" spans="1:9" x14ac:dyDescent="0.25">
      <c r="A45" s="31">
        <v>32391</v>
      </c>
      <c r="B45" s="32" t="s">
        <v>66</v>
      </c>
      <c r="C45" s="33">
        <v>9976</v>
      </c>
      <c r="D45" s="33">
        <v>19000</v>
      </c>
      <c r="E45" s="33">
        <f t="shared" si="11"/>
        <v>-1000</v>
      </c>
      <c r="F45" s="33">
        <v>18000</v>
      </c>
      <c r="G45" s="33">
        <v>17747.900000000001</v>
      </c>
      <c r="I45" s="4"/>
    </row>
    <row r="46" spans="1:9" x14ac:dyDescent="0.25">
      <c r="A46" s="31">
        <v>32392</v>
      </c>
      <c r="B46" s="32" t="s">
        <v>160</v>
      </c>
      <c r="C46" s="33">
        <v>0</v>
      </c>
      <c r="D46" s="33">
        <v>1500</v>
      </c>
      <c r="E46" s="33">
        <f t="shared" si="11"/>
        <v>0</v>
      </c>
      <c r="F46" s="33">
        <v>1500</v>
      </c>
      <c r="G46" s="33">
        <v>1500</v>
      </c>
      <c r="I46" s="4"/>
    </row>
    <row r="47" spans="1:9" x14ac:dyDescent="0.25">
      <c r="A47" s="31">
        <v>32396</v>
      </c>
      <c r="B47" s="32" t="s">
        <v>67</v>
      </c>
      <c r="C47" s="33">
        <v>39409.49</v>
      </c>
      <c r="D47" s="33">
        <v>0</v>
      </c>
      <c r="E47" s="33">
        <f t="shared" si="11"/>
        <v>0</v>
      </c>
      <c r="F47" s="33">
        <v>0</v>
      </c>
      <c r="G47" s="33">
        <v>0</v>
      </c>
      <c r="I47" s="4"/>
    </row>
    <row r="48" spans="1:9" x14ac:dyDescent="0.25">
      <c r="A48" s="31">
        <v>32399</v>
      </c>
      <c r="B48" s="32" t="s">
        <v>68</v>
      </c>
      <c r="C48" s="33">
        <v>0</v>
      </c>
      <c r="D48" s="33">
        <v>0</v>
      </c>
      <c r="E48" s="33">
        <f t="shared" si="11"/>
        <v>0</v>
      </c>
      <c r="F48" s="33">
        <v>0</v>
      </c>
      <c r="G48" s="33">
        <v>0</v>
      </c>
      <c r="I48" s="4"/>
    </row>
    <row r="49" spans="1:9" x14ac:dyDescent="0.25">
      <c r="A49" s="28">
        <v>329</v>
      </c>
      <c r="B49" s="29" t="s">
        <v>24</v>
      </c>
      <c r="C49" s="30">
        <f t="shared" ref="C49" si="12">SUM(C50:C54)</f>
        <v>5500</v>
      </c>
      <c r="D49" s="30">
        <f t="shared" ref="D49:F49" si="13">SUM(D50:D54)</f>
        <v>16000</v>
      </c>
      <c r="E49" s="30">
        <f>SUM(E50:E54)</f>
        <v>-8000</v>
      </c>
      <c r="F49" s="30">
        <f t="shared" si="13"/>
        <v>8000</v>
      </c>
      <c r="G49" s="30">
        <f>SUM(G50:G54)</f>
        <v>4178.6099999999997</v>
      </c>
      <c r="I49" s="4"/>
    </row>
    <row r="50" spans="1:9" x14ac:dyDescent="0.25">
      <c r="A50" s="31">
        <v>32931</v>
      </c>
      <c r="B50" s="32" t="s">
        <v>69</v>
      </c>
      <c r="C50" s="33">
        <v>1682.5</v>
      </c>
      <c r="D50" s="33">
        <v>7000</v>
      </c>
      <c r="E50" s="33">
        <f>F50-D50</f>
        <v>-2000</v>
      </c>
      <c r="F50" s="33">
        <v>5000</v>
      </c>
      <c r="G50" s="33">
        <v>1978.61</v>
      </c>
      <c r="I50" s="4"/>
    </row>
    <row r="51" spans="1:9" x14ac:dyDescent="0.25">
      <c r="A51" s="31">
        <v>32941</v>
      </c>
      <c r="B51" s="32" t="s">
        <v>70</v>
      </c>
      <c r="C51" s="33">
        <v>2000</v>
      </c>
      <c r="D51" s="33">
        <v>4000</v>
      </c>
      <c r="E51" s="33">
        <f t="shared" ref="E51:E54" si="14">F51-D51</f>
        <v>-1800</v>
      </c>
      <c r="F51" s="33">
        <v>2200</v>
      </c>
      <c r="G51" s="33">
        <v>2200</v>
      </c>
      <c r="I51" s="4"/>
    </row>
    <row r="52" spans="1:9" x14ac:dyDescent="0.25">
      <c r="A52" s="31">
        <v>32952</v>
      </c>
      <c r="B52" s="32" t="s">
        <v>71</v>
      </c>
      <c r="C52" s="33">
        <v>500</v>
      </c>
      <c r="D52" s="33">
        <v>0</v>
      </c>
      <c r="E52" s="33">
        <f t="shared" si="14"/>
        <v>0</v>
      </c>
      <c r="F52" s="33">
        <v>0</v>
      </c>
      <c r="G52" s="33">
        <v>0</v>
      </c>
      <c r="I52" s="4"/>
    </row>
    <row r="53" spans="1:9" x14ac:dyDescent="0.25">
      <c r="A53" s="31">
        <v>32953</v>
      </c>
      <c r="B53" s="32" t="s">
        <v>72</v>
      </c>
      <c r="C53" s="33">
        <v>1317.5</v>
      </c>
      <c r="D53" s="33">
        <v>0</v>
      </c>
      <c r="E53" s="33">
        <f t="shared" si="14"/>
        <v>0</v>
      </c>
      <c r="F53" s="33">
        <v>0</v>
      </c>
      <c r="G53" s="33">
        <v>0</v>
      </c>
      <c r="I53" s="4"/>
    </row>
    <row r="54" spans="1:9" x14ac:dyDescent="0.25">
      <c r="A54" s="31">
        <v>32999</v>
      </c>
      <c r="B54" s="32" t="s">
        <v>24</v>
      </c>
      <c r="C54" s="33">
        <v>0</v>
      </c>
      <c r="D54" s="33">
        <v>5000</v>
      </c>
      <c r="E54" s="33">
        <f t="shared" si="14"/>
        <v>-4200</v>
      </c>
      <c r="F54" s="33">
        <v>800</v>
      </c>
      <c r="G54" s="33">
        <v>0</v>
      </c>
      <c r="I54" s="4"/>
    </row>
    <row r="55" spans="1:9" x14ac:dyDescent="0.25">
      <c r="A55" s="34">
        <v>34</v>
      </c>
      <c r="B55" s="35" t="s">
        <v>26</v>
      </c>
      <c r="C55" s="36">
        <f>C56</f>
        <v>8153.81</v>
      </c>
      <c r="D55" s="36">
        <f t="shared" ref="D55:G55" si="15">D56</f>
        <v>8000</v>
      </c>
      <c r="E55" s="36">
        <f t="shared" si="15"/>
        <v>0</v>
      </c>
      <c r="F55" s="36">
        <f t="shared" si="15"/>
        <v>8000</v>
      </c>
      <c r="G55" s="36">
        <f t="shared" si="15"/>
        <v>5667.56</v>
      </c>
      <c r="I55" s="4"/>
    </row>
    <row r="56" spans="1:9" x14ac:dyDescent="0.25">
      <c r="A56" s="28">
        <v>343</v>
      </c>
      <c r="B56" s="29" t="s">
        <v>25</v>
      </c>
      <c r="C56" s="30">
        <f t="shared" ref="C56" si="16">SUM(C57)</f>
        <v>8153.81</v>
      </c>
      <c r="D56" s="30">
        <f>SUM(D57)</f>
        <v>8000</v>
      </c>
      <c r="E56" s="30">
        <f>SUM(E57)</f>
        <v>0</v>
      </c>
      <c r="F56" s="30">
        <f>SUM(F57)</f>
        <v>8000</v>
      </c>
      <c r="G56" s="30">
        <f t="shared" ref="G56" si="17">SUM(G57)</f>
        <v>5667.56</v>
      </c>
      <c r="I56" s="4"/>
    </row>
    <row r="57" spans="1:9" x14ac:dyDescent="0.25">
      <c r="A57" s="31">
        <v>34311</v>
      </c>
      <c r="B57" s="32" t="s">
        <v>73</v>
      </c>
      <c r="C57" s="33">
        <v>8153.81</v>
      </c>
      <c r="D57" s="33">
        <v>8000</v>
      </c>
      <c r="E57" s="33">
        <f>F57-D57</f>
        <v>0</v>
      </c>
      <c r="F57" s="33">
        <v>8000</v>
      </c>
      <c r="G57" s="33">
        <v>5667.56</v>
      </c>
      <c r="I57" s="4"/>
    </row>
    <row r="58" spans="1:9" x14ac:dyDescent="0.25">
      <c r="A58" s="16" t="s">
        <v>29</v>
      </c>
      <c r="B58" s="37" t="s">
        <v>30</v>
      </c>
      <c r="C58" s="18">
        <f t="shared" ref="C58:G58" si="18">C59</f>
        <v>29612.5</v>
      </c>
      <c r="D58" s="18">
        <f t="shared" si="18"/>
        <v>141900</v>
      </c>
      <c r="E58" s="18">
        <f t="shared" ref="D58:E62" si="19">E59</f>
        <v>0</v>
      </c>
      <c r="F58" s="18">
        <f t="shared" si="18"/>
        <v>141900</v>
      </c>
      <c r="G58" s="18">
        <f t="shared" si="18"/>
        <v>70000</v>
      </c>
      <c r="I58" s="4"/>
    </row>
    <row r="59" spans="1:9" x14ac:dyDescent="0.25">
      <c r="A59" s="19" t="s">
        <v>14</v>
      </c>
      <c r="B59" s="20" t="s">
        <v>17</v>
      </c>
      <c r="C59" s="21">
        <f t="shared" ref="C59:G59" si="20">C62</f>
        <v>29612.5</v>
      </c>
      <c r="D59" s="21">
        <f t="shared" ref="D59" si="21">D62</f>
        <v>141900</v>
      </c>
      <c r="E59" s="21">
        <f>E62</f>
        <v>0</v>
      </c>
      <c r="F59" s="21">
        <f t="shared" si="20"/>
        <v>141900</v>
      </c>
      <c r="G59" s="21">
        <f t="shared" si="20"/>
        <v>70000</v>
      </c>
      <c r="I59" s="4"/>
    </row>
    <row r="60" spans="1:9" x14ac:dyDescent="0.25">
      <c r="A60" s="22">
        <v>3</v>
      </c>
      <c r="B60" s="23" t="s">
        <v>15</v>
      </c>
      <c r="C60" s="24">
        <f>C61</f>
        <v>29612.5</v>
      </c>
      <c r="D60" s="24">
        <f t="shared" ref="D60:G60" si="22">D61</f>
        <v>141900</v>
      </c>
      <c r="E60" s="24">
        <f t="shared" si="22"/>
        <v>0</v>
      </c>
      <c r="F60" s="24">
        <f t="shared" si="22"/>
        <v>141900</v>
      </c>
      <c r="G60" s="24">
        <f t="shared" si="22"/>
        <v>70000</v>
      </c>
      <c r="I60" s="4"/>
    </row>
    <row r="61" spans="1:9" x14ac:dyDescent="0.25">
      <c r="A61" s="25">
        <v>32</v>
      </c>
      <c r="B61" s="26" t="s">
        <v>16</v>
      </c>
      <c r="C61" s="27">
        <f>C62</f>
        <v>29612.5</v>
      </c>
      <c r="D61" s="27">
        <f t="shared" ref="D61:G61" si="23">D62</f>
        <v>141900</v>
      </c>
      <c r="E61" s="27">
        <f t="shared" si="23"/>
        <v>0</v>
      </c>
      <c r="F61" s="27">
        <f t="shared" si="23"/>
        <v>141900</v>
      </c>
      <c r="G61" s="27">
        <f t="shared" si="23"/>
        <v>70000</v>
      </c>
      <c r="I61" s="4"/>
    </row>
    <row r="62" spans="1:9" x14ac:dyDescent="0.25">
      <c r="A62" s="28">
        <v>323</v>
      </c>
      <c r="B62" s="29" t="s">
        <v>23</v>
      </c>
      <c r="C62" s="30">
        <f t="shared" ref="C62:G62" si="24">C63</f>
        <v>29612.5</v>
      </c>
      <c r="D62" s="30">
        <f t="shared" si="24"/>
        <v>141900</v>
      </c>
      <c r="E62" s="30">
        <f t="shared" si="19"/>
        <v>0</v>
      </c>
      <c r="F62" s="30">
        <f t="shared" si="24"/>
        <v>141900</v>
      </c>
      <c r="G62" s="30">
        <f t="shared" si="24"/>
        <v>70000</v>
      </c>
      <c r="I62" s="4"/>
    </row>
    <row r="63" spans="1:9" x14ac:dyDescent="0.25">
      <c r="A63" s="31">
        <v>32321</v>
      </c>
      <c r="B63" s="32" t="s">
        <v>52</v>
      </c>
      <c r="C63" s="33">
        <v>29612.5</v>
      </c>
      <c r="D63" s="33">
        <v>141900</v>
      </c>
      <c r="E63" s="33">
        <f>F63-D63</f>
        <v>0</v>
      </c>
      <c r="F63" s="33">
        <v>141900</v>
      </c>
      <c r="G63" s="33">
        <v>70000</v>
      </c>
      <c r="I63" s="4"/>
    </row>
    <row r="64" spans="1:9" x14ac:dyDescent="0.25">
      <c r="A64" s="16" t="s">
        <v>75</v>
      </c>
      <c r="B64" s="38" t="s">
        <v>76</v>
      </c>
      <c r="C64" s="18">
        <f t="shared" ref="C64:G64" si="25">C65</f>
        <v>9919668.3800000008</v>
      </c>
      <c r="D64" s="18">
        <f t="shared" si="25"/>
        <v>10206500</v>
      </c>
      <c r="E64" s="18">
        <f t="shared" si="25"/>
        <v>0</v>
      </c>
      <c r="F64" s="18">
        <f t="shared" si="25"/>
        <v>10206500</v>
      </c>
      <c r="G64" s="18">
        <f t="shared" si="25"/>
        <v>7461271.1399999997</v>
      </c>
      <c r="I64" s="4"/>
    </row>
    <row r="65" spans="1:12" x14ac:dyDescent="0.25">
      <c r="A65" s="19" t="s">
        <v>31</v>
      </c>
      <c r="B65" s="7" t="s">
        <v>77</v>
      </c>
      <c r="C65" s="21">
        <f t="shared" ref="C65:D65" si="26">C68+C71+C84+C77+C82+C87+C91</f>
        <v>9919668.3800000008</v>
      </c>
      <c r="D65" s="21">
        <f t="shared" si="26"/>
        <v>10206500</v>
      </c>
      <c r="E65" s="21">
        <f>E68+E71+E84+E77+E82+E87+E91</f>
        <v>0</v>
      </c>
      <c r="F65" s="21">
        <f t="shared" ref="F65:G65" si="27">F68+F71+F84+F77+F82+F87+F91</f>
        <v>10206500</v>
      </c>
      <c r="G65" s="21">
        <f t="shared" si="27"/>
        <v>7461271.1399999997</v>
      </c>
      <c r="I65" s="4"/>
    </row>
    <row r="66" spans="1:12" x14ac:dyDescent="0.25">
      <c r="A66" s="22">
        <v>3</v>
      </c>
      <c r="B66" s="39" t="s">
        <v>15</v>
      </c>
      <c r="C66" s="24">
        <f>C67+C81+C90</f>
        <v>9919668.3800000008</v>
      </c>
      <c r="D66" s="24">
        <f t="shared" ref="D66" si="28">D67+D81+D90</f>
        <v>10206500</v>
      </c>
      <c r="E66" s="24">
        <f t="shared" ref="D66:G66" si="29">E67+E81+E90</f>
        <v>0</v>
      </c>
      <c r="F66" s="24">
        <f t="shared" si="29"/>
        <v>10206500</v>
      </c>
      <c r="G66" s="24">
        <f t="shared" si="29"/>
        <v>7461271.1399999997</v>
      </c>
      <c r="I66" s="4"/>
    </row>
    <row r="67" spans="1:12" x14ac:dyDescent="0.25">
      <c r="A67" s="25">
        <v>31</v>
      </c>
      <c r="B67" s="40" t="s">
        <v>78</v>
      </c>
      <c r="C67" s="27">
        <f>C68+C71+C77</f>
        <v>9609443.9100000001</v>
      </c>
      <c r="D67" s="27">
        <f t="shared" ref="D67" si="30">D68+D71+D77</f>
        <v>9821500</v>
      </c>
      <c r="E67" s="27">
        <f t="shared" ref="D67:F67" si="31">E68+E71+E77</f>
        <v>0</v>
      </c>
      <c r="F67" s="27">
        <f t="shared" si="31"/>
        <v>9821500</v>
      </c>
      <c r="G67" s="27">
        <f>G68+G71+G77</f>
        <v>7230289.7399999993</v>
      </c>
      <c r="I67" s="4"/>
    </row>
    <row r="68" spans="1:12" x14ac:dyDescent="0.25">
      <c r="A68" s="28">
        <v>311</v>
      </c>
      <c r="B68" s="41" t="s">
        <v>79</v>
      </c>
      <c r="C68" s="30">
        <f t="shared" ref="C68" si="32">SUM(C69:C70)</f>
        <v>7927762.0999999996</v>
      </c>
      <c r="D68" s="30">
        <f t="shared" ref="D68" si="33">SUM(D69:D70)</f>
        <v>8021000</v>
      </c>
      <c r="E68" s="30">
        <f t="shared" ref="D68:G68" si="34">SUM(E69:E70)</f>
        <v>0</v>
      </c>
      <c r="F68" s="30">
        <f t="shared" si="34"/>
        <v>8021000</v>
      </c>
      <c r="G68" s="30">
        <f t="shared" si="34"/>
        <v>6056390.0099999998</v>
      </c>
      <c r="I68" s="4"/>
    </row>
    <row r="69" spans="1:12" x14ac:dyDescent="0.25">
      <c r="A69" s="31">
        <v>31111</v>
      </c>
      <c r="B69" s="42" t="s">
        <v>80</v>
      </c>
      <c r="C69" s="33">
        <v>7836943.6799999997</v>
      </c>
      <c r="D69" s="33">
        <v>8000000</v>
      </c>
      <c r="E69" s="33">
        <f>F69-D69</f>
        <v>0</v>
      </c>
      <c r="F69" s="33">
        <v>8000000</v>
      </c>
      <c r="G69" s="33">
        <v>6036296.9900000002</v>
      </c>
      <c r="I69" s="4"/>
    </row>
    <row r="70" spans="1:12" x14ac:dyDescent="0.25">
      <c r="A70" s="31">
        <v>31113</v>
      </c>
      <c r="B70" s="42" t="s">
        <v>81</v>
      </c>
      <c r="C70" s="33">
        <v>90818.42</v>
      </c>
      <c r="D70" s="33">
        <v>21000</v>
      </c>
      <c r="E70" s="33">
        <f>F70-D70</f>
        <v>0</v>
      </c>
      <c r="F70" s="33">
        <v>21000</v>
      </c>
      <c r="G70" s="33">
        <v>20093.02</v>
      </c>
      <c r="I70" s="4"/>
    </row>
    <row r="71" spans="1:12" x14ac:dyDescent="0.25">
      <c r="A71" s="28">
        <v>312</v>
      </c>
      <c r="B71" s="41" t="s">
        <v>82</v>
      </c>
      <c r="C71" s="30">
        <f t="shared" ref="C71:D71" si="35">SUM(C72:C76)</f>
        <v>354201.82</v>
      </c>
      <c r="D71" s="30">
        <f t="shared" si="35"/>
        <v>400000</v>
      </c>
      <c r="E71" s="30">
        <f t="shared" ref="D71:G71" si="36">SUM(E72:E76)</f>
        <v>0</v>
      </c>
      <c r="F71" s="30">
        <f t="shared" si="36"/>
        <v>400000</v>
      </c>
      <c r="G71" s="30">
        <f t="shared" si="36"/>
        <v>154078.22</v>
      </c>
      <c r="I71" s="4"/>
    </row>
    <row r="72" spans="1:12" x14ac:dyDescent="0.25">
      <c r="A72" s="31">
        <v>31212</v>
      </c>
      <c r="B72" s="42" t="s">
        <v>83</v>
      </c>
      <c r="C72" s="33">
        <v>160963.57999999999</v>
      </c>
      <c r="D72" s="33">
        <v>170000</v>
      </c>
      <c r="E72" s="33">
        <f>F72-D72</f>
        <v>0</v>
      </c>
      <c r="F72" s="33">
        <v>170000</v>
      </c>
      <c r="G72" s="33">
        <v>30661.56</v>
      </c>
      <c r="I72" s="4"/>
    </row>
    <row r="73" spans="1:12" x14ac:dyDescent="0.25">
      <c r="A73" s="31">
        <v>31213</v>
      </c>
      <c r="B73" s="42" t="s">
        <v>84</v>
      </c>
      <c r="C73" s="33">
        <v>28800</v>
      </c>
      <c r="D73" s="33">
        <v>80000</v>
      </c>
      <c r="E73" s="33">
        <f t="shared" ref="E73:E76" si="37">F73-D73</f>
        <v>0</v>
      </c>
      <c r="F73" s="33">
        <v>80000</v>
      </c>
      <c r="G73" s="33">
        <v>0</v>
      </c>
      <c r="I73" s="4"/>
    </row>
    <row r="74" spans="1:12" x14ac:dyDescent="0.25">
      <c r="A74" s="31">
        <v>31214</v>
      </c>
      <c r="B74" s="42" t="s">
        <v>85</v>
      </c>
      <c r="C74" s="33">
        <v>17741.849999999999</v>
      </c>
      <c r="D74" s="33">
        <v>0</v>
      </c>
      <c r="E74" s="33">
        <f t="shared" si="37"/>
        <v>0</v>
      </c>
      <c r="F74" s="33">
        <v>0</v>
      </c>
      <c r="G74" s="33">
        <v>5111.28</v>
      </c>
      <c r="I74" s="4"/>
    </row>
    <row r="75" spans="1:12" x14ac:dyDescent="0.25">
      <c r="A75" s="31">
        <v>31215</v>
      </c>
      <c r="B75" s="42" t="s">
        <v>86</v>
      </c>
      <c r="C75" s="33">
        <v>29696.39</v>
      </c>
      <c r="D75" s="33">
        <v>30000</v>
      </c>
      <c r="E75" s="33">
        <f t="shared" si="37"/>
        <v>0</v>
      </c>
      <c r="F75" s="33">
        <v>30000</v>
      </c>
      <c r="G75" s="33">
        <v>22305.38</v>
      </c>
      <c r="I75" s="4"/>
    </row>
    <row r="76" spans="1:12" x14ac:dyDescent="0.25">
      <c r="A76" s="31">
        <v>31216</v>
      </c>
      <c r="B76" s="42" t="s">
        <v>87</v>
      </c>
      <c r="C76" s="33">
        <v>117000</v>
      </c>
      <c r="D76" s="33">
        <v>120000</v>
      </c>
      <c r="E76" s="33">
        <f t="shared" si="37"/>
        <v>0</v>
      </c>
      <c r="F76" s="33">
        <v>120000</v>
      </c>
      <c r="G76" s="33">
        <v>96000</v>
      </c>
      <c r="I76" s="4"/>
      <c r="L76" s="9"/>
    </row>
    <row r="77" spans="1:12" x14ac:dyDescent="0.25">
      <c r="A77" s="28">
        <v>313</v>
      </c>
      <c r="B77" s="41" t="s">
        <v>88</v>
      </c>
      <c r="C77" s="30">
        <f t="shared" ref="C77:D77" si="38">SUM(C78:C80)</f>
        <v>1327479.99</v>
      </c>
      <c r="D77" s="30">
        <f t="shared" si="38"/>
        <v>1400500</v>
      </c>
      <c r="E77" s="30">
        <f t="shared" ref="D77:G77" si="39">SUM(E78:E80)</f>
        <v>0</v>
      </c>
      <c r="F77" s="30">
        <f t="shared" si="39"/>
        <v>1400500</v>
      </c>
      <c r="G77" s="30">
        <f t="shared" si="39"/>
        <v>1019821.51</v>
      </c>
      <c r="I77" s="4"/>
    </row>
    <row r="78" spans="1:12" x14ac:dyDescent="0.25">
      <c r="A78" s="31">
        <v>31321</v>
      </c>
      <c r="B78" s="42" t="s">
        <v>89</v>
      </c>
      <c r="C78" s="33">
        <v>1325481.82</v>
      </c>
      <c r="D78" s="33">
        <v>1400000</v>
      </c>
      <c r="E78" s="33">
        <f>F78-D78</f>
        <v>0</v>
      </c>
      <c r="F78" s="33">
        <v>1400000</v>
      </c>
      <c r="G78" s="33">
        <v>1019479.95</v>
      </c>
      <c r="I78" s="4"/>
    </row>
    <row r="79" spans="1:12" x14ac:dyDescent="0.25">
      <c r="A79" s="31">
        <v>31322</v>
      </c>
      <c r="B79" s="42" t="s">
        <v>90</v>
      </c>
      <c r="C79" s="33">
        <v>454.27</v>
      </c>
      <c r="D79" s="33">
        <v>0</v>
      </c>
      <c r="E79" s="33">
        <f t="shared" ref="E79:E80" si="40">F79-D79</f>
        <v>0</v>
      </c>
      <c r="F79" s="33">
        <v>0</v>
      </c>
      <c r="G79" s="33">
        <v>0</v>
      </c>
      <c r="I79" s="4"/>
    </row>
    <row r="80" spans="1:12" x14ac:dyDescent="0.25">
      <c r="A80" s="31">
        <v>31332</v>
      </c>
      <c r="B80" s="42" t="s">
        <v>91</v>
      </c>
      <c r="C80" s="33">
        <v>1543.9</v>
      </c>
      <c r="D80" s="33">
        <v>500</v>
      </c>
      <c r="E80" s="33">
        <f t="shared" si="40"/>
        <v>0</v>
      </c>
      <c r="F80" s="33">
        <v>500</v>
      </c>
      <c r="G80" s="33">
        <v>341.56</v>
      </c>
      <c r="I80" s="4"/>
    </row>
    <row r="81" spans="1:9" x14ac:dyDescent="0.25">
      <c r="A81" s="25">
        <v>32</v>
      </c>
      <c r="B81" s="40" t="s">
        <v>16</v>
      </c>
      <c r="C81" s="27">
        <f>C82+C84+C87</f>
        <v>278955.76</v>
      </c>
      <c r="D81" s="27">
        <f t="shared" ref="D81" si="41">D82+D84+D87</f>
        <v>385000</v>
      </c>
      <c r="E81" s="27">
        <f t="shared" ref="D81:G81" si="42">E82+E84+E87</f>
        <v>0</v>
      </c>
      <c r="F81" s="27">
        <f t="shared" si="42"/>
        <v>385000</v>
      </c>
      <c r="G81" s="27">
        <f t="shared" si="42"/>
        <v>222709.96</v>
      </c>
      <c r="I81" s="4"/>
    </row>
    <row r="82" spans="1:9" x14ac:dyDescent="0.25">
      <c r="A82" s="28">
        <v>321</v>
      </c>
      <c r="B82" s="41" t="s">
        <v>21</v>
      </c>
      <c r="C82" s="30">
        <f t="shared" ref="C82:G82" si="43">C83</f>
        <v>199228.32</v>
      </c>
      <c r="D82" s="30">
        <f t="shared" si="43"/>
        <v>350000</v>
      </c>
      <c r="E82" s="30">
        <f t="shared" si="43"/>
        <v>0</v>
      </c>
      <c r="F82" s="30">
        <f t="shared" si="43"/>
        <v>350000</v>
      </c>
      <c r="G82" s="30">
        <f t="shared" si="43"/>
        <v>199584.96</v>
      </c>
      <c r="I82" s="4"/>
    </row>
    <row r="83" spans="1:9" x14ac:dyDescent="0.25">
      <c r="A83" s="31">
        <v>32121</v>
      </c>
      <c r="B83" s="42" t="s">
        <v>92</v>
      </c>
      <c r="C83" s="33">
        <v>199228.32</v>
      </c>
      <c r="D83" s="33">
        <v>350000</v>
      </c>
      <c r="E83" s="33">
        <f>F83-D83</f>
        <v>0</v>
      </c>
      <c r="F83" s="33">
        <v>350000</v>
      </c>
      <c r="G83" s="33">
        <v>199584.96</v>
      </c>
      <c r="I83" s="4"/>
    </row>
    <row r="84" spans="1:9" x14ac:dyDescent="0.25">
      <c r="A84" s="28">
        <v>323</v>
      </c>
      <c r="B84" s="41" t="s">
        <v>23</v>
      </c>
      <c r="C84" s="30">
        <f t="shared" ref="C84" si="44">SUM(C85:C86)</f>
        <v>11202.46</v>
      </c>
      <c r="D84" s="30">
        <f t="shared" ref="D84" si="45">SUM(D85:D86)</f>
        <v>0</v>
      </c>
      <c r="E84" s="30">
        <f>SUM(E85:E86)</f>
        <v>0</v>
      </c>
      <c r="F84" s="30">
        <f t="shared" ref="F84:G84" si="46">SUM(F85:F86)</f>
        <v>0</v>
      </c>
      <c r="G84" s="30">
        <f t="shared" si="46"/>
        <v>0</v>
      </c>
      <c r="I84" s="4"/>
    </row>
    <row r="85" spans="1:9" x14ac:dyDescent="0.25">
      <c r="A85" s="31">
        <v>32363</v>
      </c>
      <c r="B85" s="42" t="s">
        <v>93</v>
      </c>
      <c r="C85" s="33">
        <v>9810</v>
      </c>
      <c r="D85" s="33">
        <v>0</v>
      </c>
      <c r="E85" s="33">
        <f>F85-D85</f>
        <v>0</v>
      </c>
      <c r="F85" s="33">
        <v>0</v>
      </c>
      <c r="G85" s="33">
        <v>0</v>
      </c>
      <c r="I85" s="4"/>
    </row>
    <row r="86" spans="1:9" x14ac:dyDescent="0.25">
      <c r="A86" s="31">
        <v>32372</v>
      </c>
      <c r="B86" s="42" t="s">
        <v>94</v>
      </c>
      <c r="C86" s="33">
        <v>1392.46</v>
      </c>
      <c r="D86" s="33">
        <v>0</v>
      </c>
      <c r="E86" s="33">
        <f>F86-D86</f>
        <v>0</v>
      </c>
      <c r="F86" s="33">
        <v>0</v>
      </c>
      <c r="G86" s="33">
        <v>0</v>
      </c>
      <c r="I86" s="4"/>
    </row>
    <row r="87" spans="1:9" x14ac:dyDescent="0.25">
      <c r="A87" s="28">
        <v>329</v>
      </c>
      <c r="B87" s="41" t="s">
        <v>24</v>
      </c>
      <c r="C87" s="30">
        <f t="shared" ref="C87:D87" si="47">SUM(C88:C89)</f>
        <v>68524.98000000001</v>
      </c>
      <c r="D87" s="30">
        <f t="shared" si="47"/>
        <v>35000</v>
      </c>
      <c r="E87" s="30">
        <f t="shared" ref="D87:G87" si="48">SUM(E88:E89)</f>
        <v>0</v>
      </c>
      <c r="F87" s="30">
        <f t="shared" si="48"/>
        <v>35000</v>
      </c>
      <c r="G87" s="30">
        <f t="shared" si="48"/>
        <v>23125</v>
      </c>
      <c r="I87" s="4"/>
    </row>
    <row r="88" spans="1:9" x14ac:dyDescent="0.25">
      <c r="A88" s="31">
        <v>32955</v>
      </c>
      <c r="B88" s="42" t="s">
        <v>96</v>
      </c>
      <c r="C88" s="33">
        <v>23650</v>
      </c>
      <c r="D88" s="33">
        <v>25000</v>
      </c>
      <c r="E88" s="33">
        <f>F88-D88</f>
        <v>0</v>
      </c>
      <c r="F88" s="33">
        <v>25000</v>
      </c>
      <c r="G88" s="33">
        <v>13125</v>
      </c>
      <c r="I88" s="4"/>
    </row>
    <row r="89" spans="1:9" x14ac:dyDescent="0.25">
      <c r="A89" s="31">
        <v>32961</v>
      </c>
      <c r="B89" s="42" t="s">
        <v>95</v>
      </c>
      <c r="C89" s="33">
        <v>44874.98</v>
      </c>
      <c r="D89" s="33">
        <v>10000</v>
      </c>
      <c r="E89" s="33">
        <f>F89-D89</f>
        <v>0</v>
      </c>
      <c r="F89" s="33">
        <v>10000</v>
      </c>
      <c r="G89" s="33">
        <v>10000</v>
      </c>
      <c r="I89" s="4"/>
    </row>
    <row r="90" spans="1:9" x14ac:dyDescent="0.25">
      <c r="A90" s="25">
        <v>34</v>
      </c>
      <c r="B90" s="40" t="s">
        <v>26</v>
      </c>
      <c r="C90" s="27">
        <f>C91</f>
        <v>31268.71</v>
      </c>
      <c r="D90" s="27">
        <f t="shared" ref="D90:G90" si="49">D91</f>
        <v>0</v>
      </c>
      <c r="E90" s="27">
        <f t="shared" si="49"/>
        <v>0</v>
      </c>
      <c r="F90" s="27">
        <f t="shared" si="49"/>
        <v>0</v>
      </c>
      <c r="G90" s="27">
        <f t="shared" si="49"/>
        <v>8271.44</v>
      </c>
      <c r="I90" s="4"/>
    </row>
    <row r="91" spans="1:9" x14ac:dyDescent="0.25">
      <c r="A91" s="28">
        <v>343</v>
      </c>
      <c r="B91" s="41" t="s">
        <v>97</v>
      </c>
      <c r="C91" s="30">
        <f t="shared" ref="C91:D91" si="50">SUM(C92:C94)</f>
        <v>31268.71</v>
      </c>
      <c r="D91" s="30">
        <f t="shared" si="50"/>
        <v>0</v>
      </c>
      <c r="E91" s="30">
        <f t="shared" ref="D91:G91" si="51">SUM(E92:E94)</f>
        <v>0</v>
      </c>
      <c r="F91" s="30">
        <f t="shared" si="51"/>
        <v>0</v>
      </c>
      <c r="G91" s="30">
        <f t="shared" si="51"/>
        <v>8271.44</v>
      </c>
      <c r="I91" s="4"/>
    </row>
    <row r="92" spans="1:9" x14ac:dyDescent="0.25">
      <c r="A92" s="31">
        <v>34331</v>
      </c>
      <c r="B92" s="42" t="s">
        <v>98</v>
      </c>
      <c r="C92" s="33">
        <v>1051.93</v>
      </c>
      <c r="D92" s="33">
        <v>0</v>
      </c>
      <c r="E92" s="33">
        <f>F92-D92</f>
        <v>0</v>
      </c>
      <c r="F92" s="33">
        <v>0</v>
      </c>
      <c r="G92" s="33">
        <v>836.26</v>
      </c>
      <c r="I92" s="4"/>
    </row>
    <row r="93" spans="1:9" x14ac:dyDescent="0.25">
      <c r="A93" s="31">
        <v>34332</v>
      </c>
      <c r="B93" s="42" t="s">
        <v>99</v>
      </c>
      <c r="C93" s="33">
        <v>12300.71</v>
      </c>
      <c r="D93" s="33">
        <v>0</v>
      </c>
      <c r="E93" s="33">
        <f t="shared" ref="E93:E94" si="52">F93-D93</f>
        <v>0</v>
      </c>
      <c r="F93" s="33">
        <v>0</v>
      </c>
      <c r="G93" s="33">
        <v>5129.5600000000004</v>
      </c>
      <c r="I93" s="4"/>
    </row>
    <row r="94" spans="1:9" x14ac:dyDescent="0.25">
      <c r="A94" s="31">
        <v>34339</v>
      </c>
      <c r="B94" s="42" t="s">
        <v>100</v>
      </c>
      <c r="C94" s="33">
        <v>17916.07</v>
      </c>
      <c r="D94" s="33">
        <v>0</v>
      </c>
      <c r="E94" s="33">
        <f t="shared" si="52"/>
        <v>0</v>
      </c>
      <c r="F94" s="33">
        <v>0</v>
      </c>
      <c r="G94" s="33">
        <v>2305.62</v>
      </c>
      <c r="I94" s="4"/>
    </row>
    <row r="95" spans="1:9" x14ac:dyDescent="0.25">
      <c r="A95" s="13" t="s">
        <v>101</v>
      </c>
      <c r="B95" s="43" t="s">
        <v>107</v>
      </c>
      <c r="C95" s="15">
        <f>C96+C184+C231+C242+C279+C285+C273+C225</f>
        <v>2078512.9699999997</v>
      </c>
      <c r="D95" s="15">
        <f>D96+D184+D231+D242+D279+D285+D273+D225</f>
        <v>2500400</v>
      </c>
      <c r="E95" s="15">
        <f>E96+E184+E231+E242+E279+E285+E273+E225</f>
        <v>0</v>
      </c>
      <c r="F95" s="15">
        <f>F96+F184+F231+F242+F279+F285+F273+F225</f>
        <v>2500400</v>
      </c>
      <c r="G95" s="15">
        <f>G96+G184+G231+G242+G279+G285+G273+G225</f>
        <v>1811077.08</v>
      </c>
      <c r="I95" s="4"/>
    </row>
    <row r="96" spans="1:9" x14ac:dyDescent="0.25">
      <c r="A96" s="16" t="s">
        <v>102</v>
      </c>
      <c r="B96" s="38" t="s">
        <v>106</v>
      </c>
      <c r="C96" s="18">
        <f>C97+C105+C117+C135</f>
        <v>707346.85</v>
      </c>
      <c r="D96" s="18">
        <f>D97+D105+D117+D135</f>
        <v>632100</v>
      </c>
      <c r="E96" s="18">
        <f>E97+E105+E117+E135</f>
        <v>0</v>
      </c>
      <c r="F96" s="18">
        <f>F97+F105+F117+F135</f>
        <v>632100</v>
      </c>
      <c r="G96" s="18">
        <f>G97+G105+G117+G135</f>
        <v>544398.42999999993</v>
      </c>
      <c r="I96" s="4"/>
    </row>
    <row r="97" spans="1:9" x14ac:dyDescent="0.25">
      <c r="A97" s="19" t="s">
        <v>103</v>
      </c>
      <c r="B97" s="7" t="s">
        <v>105</v>
      </c>
      <c r="C97" s="21">
        <f>C98</f>
        <v>353344.54</v>
      </c>
      <c r="D97" s="21">
        <f t="shared" ref="D97:G97" si="53">D98</f>
        <v>380000</v>
      </c>
      <c r="E97" s="21">
        <f t="shared" si="53"/>
        <v>0</v>
      </c>
      <c r="F97" s="21">
        <f t="shared" si="53"/>
        <v>380000</v>
      </c>
      <c r="G97" s="21">
        <f t="shared" si="53"/>
        <v>302875.5</v>
      </c>
      <c r="I97" s="4"/>
    </row>
    <row r="98" spans="1:9" x14ac:dyDescent="0.25">
      <c r="A98" s="22">
        <v>3</v>
      </c>
      <c r="B98" s="39" t="s">
        <v>15</v>
      </c>
      <c r="C98" s="24">
        <f>C99</f>
        <v>353344.54</v>
      </c>
      <c r="D98" s="24">
        <f t="shared" ref="D98:G98" si="54">D99</f>
        <v>380000</v>
      </c>
      <c r="E98" s="24">
        <f t="shared" si="54"/>
        <v>0</v>
      </c>
      <c r="F98" s="24">
        <f t="shared" si="54"/>
        <v>380000</v>
      </c>
      <c r="G98" s="24">
        <f t="shared" si="54"/>
        <v>302875.5</v>
      </c>
      <c r="I98" s="4"/>
    </row>
    <row r="99" spans="1:9" x14ac:dyDescent="0.25">
      <c r="A99" s="25">
        <v>32</v>
      </c>
      <c r="B99" s="40" t="s">
        <v>16</v>
      </c>
      <c r="C99" s="27">
        <f>C100+C102</f>
        <v>353344.54</v>
      </c>
      <c r="D99" s="27">
        <f t="shared" ref="D99" si="55">D100+D102</f>
        <v>380000</v>
      </c>
      <c r="E99" s="27">
        <f t="shared" ref="D99:G99" si="56">E100+E102</f>
        <v>0</v>
      </c>
      <c r="F99" s="27">
        <f t="shared" si="56"/>
        <v>380000</v>
      </c>
      <c r="G99" s="27">
        <f t="shared" si="56"/>
        <v>302875.5</v>
      </c>
      <c r="I99" s="4"/>
    </row>
    <row r="100" spans="1:9" x14ac:dyDescent="0.25">
      <c r="A100" s="28">
        <v>322</v>
      </c>
      <c r="B100" s="41" t="s">
        <v>3</v>
      </c>
      <c r="C100" s="30">
        <f>C101</f>
        <v>0</v>
      </c>
      <c r="D100" s="30">
        <f t="shared" ref="D100:G100" si="57">D101</f>
        <v>100000</v>
      </c>
      <c r="E100" s="30">
        <f t="shared" si="57"/>
        <v>0</v>
      </c>
      <c r="F100" s="30">
        <f t="shared" si="57"/>
        <v>100000</v>
      </c>
      <c r="G100" s="30">
        <f t="shared" si="57"/>
        <v>21807.55</v>
      </c>
      <c r="I100" s="4"/>
    </row>
    <row r="101" spans="1:9" x14ac:dyDescent="0.25">
      <c r="A101" s="31">
        <v>32231</v>
      </c>
      <c r="B101" s="42" t="s">
        <v>42</v>
      </c>
      <c r="C101" s="33">
        <v>0</v>
      </c>
      <c r="D101" s="33">
        <v>100000</v>
      </c>
      <c r="E101" s="33">
        <f>F101-D101</f>
        <v>0</v>
      </c>
      <c r="F101" s="33">
        <v>100000</v>
      </c>
      <c r="G101" s="33">
        <v>21807.55</v>
      </c>
      <c r="I101" s="4"/>
    </row>
    <row r="102" spans="1:9" x14ac:dyDescent="0.25">
      <c r="A102" s="28">
        <v>372</v>
      </c>
      <c r="B102" s="41" t="s">
        <v>110</v>
      </c>
      <c r="C102" s="30">
        <f>SUM(C103:C104)</f>
        <v>353344.54</v>
      </c>
      <c r="D102" s="30">
        <f>SUM(D103:D104)</f>
        <v>280000</v>
      </c>
      <c r="E102" s="30">
        <f>SUM(E103:E104)</f>
        <v>0</v>
      </c>
      <c r="F102" s="30">
        <f>SUM(F103:F104)</f>
        <v>280000</v>
      </c>
      <c r="G102" s="30">
        <f>SUM(G103:G104)</f>
        <v>281067.95</v>
      </c>
      <c r="I102" s="4"/>
    </row>
    <row r="103" spans="1:9" x14ac:dyDescent="0.25">
      <c r="A103" s="31">
        <v>37219</v>
      </c>
      <c r="B103" s="42" t="s">
        <v>111</v>
      </c>
      <c r="C103" s="33">
        <v>351794.54</v>
      </c>
      <c r="D103" s="33">
        <v>280000</v>
      </c>
      <c r="E103" s="33">
        <f>F103-D103</f>
        <v>0</v>
      </c>
      <c r="F103" s="33">
        <v>280000</v>
      </c>
      <c r="G103" s="33">
        <v>281067.95</v>
      </c>
      <c r="I103" s="4"/>
    </row>
    <row r="104" spans="1:9" x14ac:dyDescent="0.25">
      <c r="A104" s="31">
        <v>37221</v>
      </c>
      <c r="B104" s="42" t="s">
        <v>112</v>
      </c>
      <c r="C104" s="33">
        <v>1550</v>
      </c>
      <c r="D104" s="33">
        <v>0</v>
      </c>
      <c r="E104" s="33">
        <f>F104-D104</f>
        <v>0</v>
      </c>
      <c r="F104" s="33">
        <v>0</v>
      </c>
      <c r="G104" s="33">
        <v>0</v>
      </c>
      <c r="I104" s="4"/>
    </row>
    <row r="105" spans="1:9" x14ac:dyDescent="0.25">
      <c r="A105" s="19" t="s">
        <v>104</v>
      </c>
      <c r="B105" s="7" t="s">
        <v>109</v>
      </c>
      <c r="C105" s="21">
        <f>C106+C112</f>
        <v>0</v>
      </c>
      <c r="D105" s="21">
        <f>D106+D112</f>
        <v>8000</v>
      </c>
      <c r="E105" s="21">
        <f>E106+E112</f>
        <v>0</v>
      </c>
      <c r="F105" s="21">
        <f>F106+F112</f>
        <v>8000</v>
      </c>
      <c r="G105" s="21">
        <f>G106+G112</f>
        <v>7210.5</v>
      </c>
      <c r="I105" s="4"/>
    </row>
    <row r="106" spans="1:9" x14ac:dyDescent="0.25">
      <c r="A106" s="22">
        <v>3</v>
      </c>
      <c r="B106" s="39" t="s">
        <v>15</v>
      </c>
      <c r="C106" s="24">
        <f>C107</f>
        <v>0</v>
      </c>
      <c r="D106" s="24">
        <f t="shared" ref="D106:G106" si="58">D107</f>
        <v>8000</v>
      </c>
      <c r="E106" s="24">
        <f t="shared" si="58"/>
        <v>0</v>
      </c>
      <c r="F106" s="24">
        <f t="shared" si="58"/>
        <v>8000</v>
      </c>
      <c r="G106" s="24">
        <f t="shared" si="58"/>
        <v>7210.5</v>
      </c>
      <c r="I106" s="4"/>
    </row>
    <row r="107" spans="1:9" x14ac:dyDescent="0.25">
      <c r="A107" s="25">
        <v>32</v>
      </c>
      <c r="B107" s="40" t="s">
        <v>16</v>
      </c>
      <c r="C107" s="27">
        <f>C108+C110</f>
        <v>0</v>
      </c>
      <c r="D107" s="27">
        <f t="shared" ref="D107" si="59">D108+D110</f>
        <v>8000</v>
      </c>
      <c r="E107" s="27">
        <f t="shared" ref="E107:G107" si="60">E108+E110</f>
        <v>0</v>
      </c>
      <c r="F107" s="27">
        <f t="shared" si="60"/>
        <v>8000</v>
      </c>
      <c r="G107" s="27">
        <f t="shared" si="60"/>
        <v>7210.5</v>
      </c>
      <c r="I107" s="4"/>
    </row>
    <row r="108" spans="1:9" x14ac:dyDescent="0.25">
      <c r="A108" s="28">
        <v>322</v>
      </c>
      <c r="B108" s="41" t="s">
        <v>22</v>
      </c>
      <c r="C108" s="30">
        <f>C109</f>
        <v>0</v>
      </c>
      <c r="D108" s="30">
        <f>D109</f>
        <v>0</v>
      </c>
      <c r="E108" s="30">
        <f>E109</f>
        <v>0</v>
      </c>
      <c r="F108" s="30">
        <f>F109</f>
        <v>0</v>
      </c>
      <c r="G108" s="30">
        <f>G109</f>
        <v>0</v>
      </c>
      <c r="I108" s="4"/>
    </row>
    <row r="109" spans="1:9" x14ac:dyDescent="0.25">
      <c r="A109" s="31">
        <v>32251</v>
      </c>
      <c r="B109" s="42" t="s">
        <v>47</v>
      </c>
      <c r="C109" s="44">
        <v>0</v>
      </c>
      <c r="D109" s="44">
        <v>0</v>
      </c>
      <c r="E109" s="44">
        <f>F109-D109</f>
        <v>0</v>
      </c>
      <c r="F109" s="44">
        <v>0</v>
      </c>
      <c r="G109" s="44">
        <v>0</v>
      </c>
      <c r="I109" s="4"/>
    </row>
    <row r="110" spans="1:9" x14ac:dyDescent="0.25">
      <c r="A110" s="28">
        <v>329</v>
      </c>
      <c r="B110" s="41" t="s">
        <v>24</v>
      </c>
      <c r="C110" s="30">
        <f>C111</f>
        <v>0</v>
      </c>
      <c r="D110" s="30">
        <f>D111</f>
        <v>8000</v>
      </c>
      <c r="E110" s="30">
        <f>E111</f>
        <v>0</v>
      </c>
      <c r="F110" s="30">
        <f>F111</f>
        <v>8000</v>
      </c>
      <c r="G110" s="30">
        <f>G111</f>
        <v>7210.5</v>
      </c>
      <c r="I110" s="4"/>
    </row>
    <row r="111" spans="1:9" x14ac:dyDescent="0.25">
      <c r="A111" s="31">
        <v>32999</v>
      </c>
      <c r="B111" s="42" t="s">
        <v>24</v>
      </c>
      <c r="C111" s="44">
        <v>0</v>
      </c>
      <c r="D111" s="44">
        <v>8000</v>
      </c>
      <c r="E111" s="44">
        <f>F111-D111</f>
        <v>0</v>
      </c>
      <c r="F111" s="44">
        <v>8000</v>
      </c>
      <c r="G111" s="44">
        <v>7210.5</v>
      </c>
      <c r="I111" s="4"/>
    </row>
    <row r="112" spans="1:9" x14ac:dyDescent="0.25">
      <c r="A112" s="22">
        <v>4</v>
      </c>
      <c r="B112" s="39" t="s">
        <v>113</v>
      </c>
      <c r="C112" s="24">
        <f>C113</f>
        <v>0</v>
      </c>
      <c r="D112" s="24">
        <f t="shared" ref="D112:G112" si="61">D113</f>
        <v>0</v>
      </c>
      <c r="E112" s="24">
        <f t="shared" si="61"/>
        <v>0</v>
      </c>
      <c r="F112" s="24">
        <f t="shared" si="61"/>
        <v>0</v>
      </c>
      <c r="G112" s="24">
        <f t="shared" si="61"/>
        <v>0</v>
      </c>
      <c r="I112" s="4"/>
    </row>
    <row r="113" spans="1:9" x14ac:dyDescent="0.25">
      <c r="A113" s="25">
        <v>42</v>
      </c>
      <c r="B113" s="40" t="s">
        <v>114</v>
      </c>
      <c r="C113" s="27">
        <f>C114</f>
        <v>0</v>
      </c>
      <c r="D113" s="27">
        <f t="shared" ref="D113:G113" si="62">D114</f>
        <v>0</v>
      </c>
      <c r="E113" s="27">
        <f t="shared" si="62"/>
        <v>0</v>
      </c>
      <c r="F113" s="27">
        <f t="shared" si="62"/>
        <v>0</v>
      </c>
      <c r="G113" s="27">
        <f t="shared" si="62"/>
        <v>0</v>
      </c>
      <c r="I113" s="4"/>
    </row>
    <row r="114" spans="1:9" x14ac:dyDescent="0.25">
      <c r="A114" s="28">
        <v>422</v>
      </c>
      <c r="B114" s="41" t="s">
        <v>115</v>
      </c>
      <c r="C114" s="45">
        <f>SUM(C115:C116)</f>
        <v>0</v>
      </c>
      <c r="D114" s="45">
        <f t="shared" ref="D114" si="63">SUM(D115:D116)</f>
        <v>0</v>
      </c>
      <c r="E114" s="45">
        <f t="shared" ref="D114:F114" si="64">SUM(E115:E116)</f>
        <v>0</v>
      </c>
      <c r="F114" s="45">
        <f t="shared" si="64"/>
        <v>0</v>
      </c>
      <c r="G114" s="45">
        <f>SUM(G115:G116)</f>
        <v>0</v>
      </c>
      <c r="I114" s="4"/>
    </row>
    <row r="115" spans="1:9" x14ac:dyDescent="0.25">
      <c r="A115" s="31">
        <v>42211</v>
      </c>
      <c r="B115" s="42" t="s">
        <v>116</v>
      </c>
      <c r="C115" s="33">
        <v>0</v>
      </c>
      <c r="D115" s="33">
        <v>0</v>
      </c>
      <c r="E115" s="33">
        <f>F115-D115</f>
        <v>0</v>
      </c>
      <c r="F115" s="33">
        <v>0</v>
      </c>
      <c r="G115" s="33">
        <v>0</v>
      </c>
      <c r="I115" s="4"/>
    </row>
    <row r="116" spans="1:9" x14ac:dyDescent="0.25">
      <c r="A116" s="31">
        <v>42231</v>
      </c>
      <c r="B116" s="42" t="s">
        <v>117</v>
      </c>
      <c r="C116" s="33">
        <v>0</v>
      </c>
      <c r="D116" s="33">
        <v>0</v>
      </c>
      <c r="E116" s="33">
        <f>F116-D116</f>
        <v>0</v>
      </c>
      <c r="F116" s="33">
        <v>0</v>
      </c>
      <c r="G116" s="33">
        <v>0</v>
      </c>
      <c r="I116" s="4"/>
    </row>
    <row r="117" spans="1:9" x14ac:dyDescent="0.25">
      <c r="A117" s="46" t="s">
        <v>108</v>
      </c>
      <c r="B117" s="7" t="s">
        <v>119</v>
      </c>
      <c r="C117" s="21">
        <f>C118</f>
        <v>45670</v>
      </c>
      <c r="D117" s="21">
        <f t="shared" ref="D117:G117" si="65">D118</f>
        <v>118400</v>
      </c>
      <c r="E117" s="21">
        <f t="shared" si="65"/>
        <v>0</v>
      </c>
      <c r="F117" s="21">
        <f t="shared" si="65"/>
        <v>118400</v>
      </c>
      <c r="G117" s="21">
        <f t="shared" si="65"/>
        <v>118495.99999999999</v>
      </c>
      <c r="I117" s="4"/>
    </row>
    <row r="118" spans="1:9" x14ac:dyDescent="0.25">
      <c r="A118" s="22">
        <v>3</v>
      </c>
      <c r="B118" s="39" t="s">
        <v>15</v>
      </c>
      <c r="C118" s="24">
        <f>C119+C122</f>
        <v>45670</v>
      </c>
      <c r="D118" s="24">
        <f t="shared" ref="D118" si="66">D119+D122</f>
        <v>118400</v>
      </c>
      <c r="E118" s="24">
        <f t="shared" ref="D118:G118" si="67">E119+E122</f>
        <v>0</v>
      </c>
      <c r="F118" s="24">
        <f t="shared" si="67"/>
        <v>118400</v>
      </c>
      <c r="G118" s="24">
        <f t="shared" si="67"/>
        <v>118495.99999999999</v>
      </c>
      <c r="I118" s="4"/>
    </row>
    <row r="119" spans="1:9" x14ac:dyDescent="0.25">
      <c r="A119" s="25">
        <v>31</v>
      </c>
      <c r="B119" s="40" t="s">
        <v>78</v>
      </c>
      <c r="C119" s="27">
        <f>C120</f>
        <v>0</v>
      </c>
      <c r="D119" s="27">
        <f t="shared" ref="D119:G119" si="68">D120</f>
        <v>100</v>
      </c>
      <c r="E119" s="27">
        <f t="shared" si="68"/>
        <v>0</v>
      </c>
      <c r="F119" s="27">
        <f t="shared" si="68"/>
        <v>100</v>
      </c>
      <c r="G119" s="27">
        <f t="shared" si="68"/>
        <v>54.54</v>
      </c>
      <c r="I119" s="4"/>
    </row>
    <row r="120" spans="1:9" x14ac:dyDescent="0.25">
      <c r="A120" s="28">
        <v>313</v>
      </c>
      <c r="B120" s="41" t="s">
        <v>5</v>
      </c>
      <c r="C120" s="30">
        <f>C121</f>
        <v>0</v>
      </c>
      <c r="D120" s="30">
        <f t="shared" ref="D120:G120" si="69">D121</f>
        <v>100</v>
      </c>
      <c r="E120" s="30">
        <f t="shared" si="69"/>
        <v>0</v>
      </c>
      <c r="F120" s="30">
        <f t="shared" si="69"/>
        <v>100</v>
      </c>
      <c r="G120" s="30">
        <f t="shared" si="69"/>
        <v>54.54</v>
      </c>
      <c r="I120" s="4"/>
    </row>
    <row r="121" spans="1:9" x14ac:dyDescent="0.25">
      <c r="A121" s="31">
        <v>31321</v>
      </c>
      <c r="B121" s="47" t="s">
        <v>1</v>
      </c>
      <c r="C121" s="44">
        <v>0</v>
      </c>
      <c r="D121" s="44">
        <v>100</v>
      </c>
      <c r="E121" s="44">
        <f>F121-D121</f>
        <v>0</v>
      </c>
      <c r="F121" s="44">
        <v>100</v>
      </c>
      <c r="G121" s="44">
        <v>54.54</v>
      </c>
      <c r="I121" s="4"/>
    </row>
    <row r="122" spans="1:9" x14ac:dyDescent="0.25">
      <c r="A122" s="25">
        <v>32</v>
      </c>
      <c r="B122" s="40" t="s">
        <v>16</v>
      </c>
      <c r="C122" s="27">
        <f>C123+C127+C132</f>
        <v>45670</v>
      </c>
      <c r="D122" s="27">
        <f t="shared" ref="D122" si="70">D123+D127+D132</f>
        <v>118300</v>
      </c>
      <c r="E122" s="27">
        <f t="shared" ref="D122:G122" si="71">E123+E127+E132</f>
        <v>0</v>
      </c>
      <c r="F122" s="27">
        <f t="shared" si="71"/>
        <v>118300</v>
      </c>
      <c r="G122" s="27">
        <f t="shared" si="71"/>
        <v>118441.45999999999</v>
      </c>
      <c r="I122" s="4"/>
    </row>
    <row r="123" spans="1:9" x14ac:dyDescent="0.25">
      <c r="A123" s="28">
        <v>321</v>
      </c>
      <c r="B123" s="41" t="s">
        <v>21</v>
      </c>
      <c r="C123" s="30">
        <f>SUM(C124:C126)</f>
        <v>0</v>
      </c>
      <c r="D123" s="30">
        <f t="shared" ref="D123" si="72">SUM(D124:D126)</f>
        <v>95700</v>
      </c>
      <c r="E123" s="30">
        <f t="shared" ref="D123:G123" si="73">SUM(E124:E126)</f>
        <v>0</v>
      </c>
      <c r="F123" s="30">
        <f t="shared" si="73"/>
        <v>95700</v>
      </c>
      <c r="G123" s="30">
        <f t="shared" si="73"/>
        <v>94753.01999999999</v>
      </c>
      <c r="I123" s="4"/>
    </row>
    <row r="124" spans="1:9" x14ac:dyDescent="0.25">
      <c r="A124" s="31">
        <v>32111</v>
      </c>
      <c r="B124" s="47" t="s">
        <v>32</v>
      </c>
      <c r="C124" s="44">
        <v>0</v>
      </c>
      <c r="D124" s="44">
        <v>69000</v>
      </c>
      <c r="E124" s="44">
        <f>F124-D124</f>
        <v>0</v>
      </c>
      <c r="F124" s="44">
        <v>69000</v>
      </c>
      <c r="G124" s="44">
        <v>68826.899999999994</v>
      </c>
      <c r="I124" s="4"/>
    </row>
    <row r="125" spans="1:9" x14ac:dyDescent="0.25">
      <c r="A125" s="31">
        <v>32115</v>
      </c>
      <c r="B125" s="47" t="s">
        <v>34</v>
      </c>
      <c r="C125" s="44">
        <v>0</v>
      </c>
      <c r="D125" s="44">
        <v>12700</v>
      </c>
      <c r="E125" s="44">
        <f t="shared" ref="E125:E126" si="74">F125-D125</f>
        <v>0</v>
      </c>
      <c r="F125" s="44">
        <v>12700</v>
      </c>
      <c r="G125" s="44">
        <v>12660</v>
      </c>
      <c r="I125" s="4"/>
    </row>
    <row r="126" spans="1:9" x14ac:dyDescent="0.25">
      <c r="A126" s="31">
        <v>32119</v>
      </c>
      <c r="B126" s="47" t="s">
        <v>120</v>
      </c>
      <c r="C126" s="44">
        <v>0</v>
      </c>
      <c r="D126" s="44">
        <v>14000</v>
      </c>
      <c r="E126" s="44">
        <f t="shared" si="74"/>
        <v>0</v>
      </c>
      <c r="F126" s="44">
        <v>14000</v>
      </c>
      <c r="G126" s="44">
        <v>13266.12</v>
      </c>
      <c r="I126" s="4"/>
    </row>
    <row r="127" spans="1:9" x14ac:dyDescent="0.25">
      <c r="A127" s="28">
        <v>322</v>
      </c>
      <c r="B127" s="41" t="s">
        <v>22</v>
      </c>
      <c r="C127" s="30">
        <f t="shared" ref="C127:D127" si="75">SUM(C128:C131)</f>
        <v>0</v>
      </c>
      <c r="D127" s="30">
        <f t="shared" si="75"/>
        <v>5000</v>
      </c>
      <c r="E127" s="30">
        <f t="shared" ref="D127:G127" si="76">SUM(E128:E131)</f>
        <v>0</v>
      </c>
      <c r="F127" s="30">
        <f t="shared" si="76"/>
        <v>5000</v>
      </c>
      <c r="G127" s="30">
        <f t="shared" si="76"/>
        <v>707.81</v>
      </c>
      <c r="I127" s="4"/>
    </row>
    <row r="128" spans="1:9" ht="12.75" customHeight="1" x14ac:dyDescent="0.25">
      <c r="A128" s="31">
        <v>32211</v>
      </c>
      <c r="B128" s="47" t="s">
        <v>37</v>
      </c>
      <c r="C128" s="44">
        <v>0</v>
      </c>
      <c r="D128" s="44">
        <v>4000</v>
      </c>
      <c r="E128" s="44">
        <f>F128-D128</f>
        <v>0</v>
      </c>
      <c r="F128" s="44">
        <v>4000</v>
      </c>
      <c r="G128" s="44">
        <v>207.81</v>
      </c>
      <c r="I128" s="4"/>
    </row>
    <row r="129" spans="1:9" ht="12.75" customHeight="1" x14ac:dyDescent="0.25">
      <c r="A129" s="31">
        <v>32212</v>
      </c>
      <c r="B129" s="48" t="s">
        <v>38</v>
      </c>
      <c r="C129" s="44">
        <v>0</v>
      </c>
      <c r="D129" s="44">
        <v>0</v>
      </c>
      <c r="E129" s="44">
        <f t="shared" ref="E129:E130" si="77">F129-D129</f>
        <v>0</v>
      </c>
      <c r="F129" s="44">
        <v>0</v>
      </c>
      <c r="G129" s="44">
        <v>0</v>
      </c>
      <c r="I129" s="4"/>
    </row>
    <row r="130" spans="1:9" ht="14.25" customHeight="1" x14ac:dyDescent="0.25">
      <c r="A130" s="31">
        <v>32219</v>
      </c>
      <c r="B130" s="47" t="s">
        <v>41</v>
      </c>
      <c r="C130" s="44">
        <v>0</v>
      </c>
      <c r="D130" s="44">
        <v>1000</v>
      </c>
      <c r="E130" s="44">
        <f t="shared" si="77"/>
        <v>0</v>
      </c>
      <c r="F130" s="44">
        <v>1000</v>
      </c>
      <c r="G130" s="44">
        <v>500</v>
      </c>
      <c r="I130" s="4"/>
    </row>
    <row r="131" spans="1:9" x14ac:dyDescent="0.25">
      <c r="A131" s="31">
        <v>32251</v>
      </c>
      <c r="B131" s="47" t="s">
        <v>47</v>
      </c>
      <c r="C131" s="44">
        <v>0</v>
      </c>
      <c r="D131" s="44">
        <v>0</v>
      </c>
      <c r="E131" s="44">
        <f>F131-D131</f>
        <v>0</v>
      </c>
      <c r="F131" s="44">
        <v>0</v>
      </c>
      <c r="G131" s="44">
        <v>0</v>
      </c>
      <c r="I131" s="4"/>
    </row>
    <row r="132" spans="1:9" x14ac:dyDescent="0.25">
      <c r="A132" s="28">
        <v>323</v>
      </c>
      <c r="B132" s="41" t="s">
        <v>23</v>
      </c>
      <c r="C132" s="30">
        <f t="shared" ref="C132:D132" si="78">SUM(C133:C134)</f>
        <v>45670</v>
      </c>
      <c r="D132" s="30">
        <f t="shared" si="78"/>
        <v>17600</v>
      </c>
      <c r="E132" s="30">
        <f>SUM(E133:E134)</f>
        <v>0</v>
      </c>
      <c r="F132" s="30">
        <f t="shared" ref="F132:G132" si="79">SUM(F133:F134)</f>
        <v>17600</v>
      </c>
      <c r="G132" s="30">
        <f t="shared" si="79"/>
        <v>22980.629999999997</v>
      </c>
      <c r="I132" s="4"/>
    </row>
    <row r="133" spans="1:9" x14ac:dyDescent="0.25">
      <c r="A133" s="31">
        <v>32321</v>
      </c>
      <c r="B133" s="47" t="s">
        <v>52</v>
      </c>
      <c r="C133" s="44">
        <v>45670</v>
      </c>
      <c r="D133" s="44">
        <v>16600</v>
      </c>
      <c r="E133" s="44">
        <f>F133-D133</f>
        <v>0</v>
      </c>
      <c r="F133" s="44">
        <v>16600</v>
      </c>
      <c r="G133" s="44">
        <v>22253.46</v>
      </c>
      <c r="I133" s="4"/>
    </row>
    <row r="134" spans="1:9" x14ac:dyDescent="0.25">
      <c r="A134" s="31">
        <v>32372</v>
      </c>
      <c r="B134" s="47" t="s">
        <v>121</v>
      </c>
      <c r="C134" s="44">
        <v>0</v>
      </c>
      <c r="D134" s="44">
        <v>1000</v>
      </c>
      <c r="E134" s="44">
        <f>F134-D134</f>
        <v>0</v>
      </c>
      <c r="F134" s="44">
        <v>1000</v>
      </c>
      <c r="G134" s="44">
        <v>727.17</v>
      </c>
      <c r="I134" s="4"/>
    </row>
    <row r="135" spans="1:9" x14ac:dyDescent="0.25">
      <c r="A135" s="19" t="s">
        <v>118</v>
      </c>
      <c r="B135" s="7" t="s">
        <v>123</v>
      </c>
      <c r="C135" s="21">
        <f>C136+C178</f>
        <v>308332.31</v>
      </c>
      <c r="D135" s="21">
        <f t="shared" ref="D135" si="80">D136+D178</f>
        <v>125700</v>
      </c>
      <c r="E135" s="21">
        <f t="shared" ref="D135:F135" si="81">E136+E178</f>
        <v>0</v>
      </c>
      <c r="F135" s="21">
        <f t="shared" si="81"/>
        <v>125700</v>
      </c>
      <c r="G135" s="21">
        <f>G136+G178</f>
        <v>115816.43</v>
      </c>
      <c r="I135" s="4"/>
    </row>
    <row r="136" spans="1:9" x14ac:dyDescent="0.25">
      <c r="A136" s="22">
        <v>3</v>
      </c>
      <c r="B136" s="39" t="s">
        <v>15</v>
      </c>
      <c r="C136" s="24">
        <f>C137+C142+C168+C173</f>
        <v>303682.31</v>
      </c>
      <c r="D136" s="24">
        <f t="shared" ref="D136" si="82">D137+D142+D168+D173</f>
        <v>125700</v>
      </c>
      <c r="E136" s="24">
        <f t="shared" ref="D136:F136" si="83">E137+E142+E168+E173</f>
        <v>0</v>
      </c>
      <c r="F136" s="24">
        <f t="shared" si="83"/>
        <v>125700</v>
      </c>
      <c r="G136" s="24">
        <f>G137+G142+G168+G173</f>
        <v>108225.18</v>
      </c>
      <c r="I136" s="4"/>
    </row>
    <row r="137" spans="1:9" x14ac:dyDescent="0.25">
      <c r="A137" s="25">
        <v>31</v>
      </c>
      <c r="B137" s="40" t="s">
        <v>78</v>
      </c>
      <c r="C137" s="27">
        <f>C138+C140</f>
        <v>30000</v>
      </c>
      <c r="D137" s="27">
        <f t="shared" ref="D137" si="84">D138+D140</f>
        <v>0</v>
      </c>
      <c r="E137" s="27">
        <f t="shared" ref="D137:G137" si="85">E138+E140</f>
        <v>0</v>
      </c>
      <c r="F137" s="27">
        <f t="shared" si="85"/>
        <v>0</v>
      </c>
      <c r="G137" s="27">
        <f t="shared" si="85"/>
        <v>0</v>
      </c>
      <c r="I137" s="4"/>
    </row>
    <row r="138" spans="1:9" x14ac:dyDescent="0.25">
      <c r="A138" s="28">
        <v>311</v>
      </c>
      <c r="B138" s="41" t="s">
        <v>79</v>
      </c>
      <c r="C138" s="30">
        <f t="shared" ref="C138:G138" si="86">C139</f>
        <v>25000</v>
      </c>
      <c r="D138" s="30">
        <f t="shared" si="86"/>
        <v>0</v>
      </c>
      <c r="E138" s="30">
        <f>E139</f>
        <v>0</v>
      </c>
      <c r="F138" s="30">
        <f t="shared" si="86"/>
        <v>0</v>
      </c>
      <c r="G138" s="30">
        <f t="shared" si="86"/>
        <v>0</v>
      </c>
      <c r="I138" s="4"/>
    </row>
    <row r="139" spans="1:9" x14ac:dyDescent="0.25">
      <c r="A139" s="31">
        <v>31111</v>
      </c>
      <c r="B139" s="42" t="s">
        <v>80</v>
      </c>
      <c r="C139" s="33">
        <v>25000</v>
      </c>
      <c r="D139" s="33">
        <v>0</v>
      </c>
      <c r="E139" s="33">
        <f>F139-D139</f>
        <v>0</v>
      </c>
      <c r="F139" s="33">
        <v>0</v>
      </c>
      <c r="G139" s="33">
        <v>0</v>
      </c>
      <c r="I139" s="4"/>
    </row>
    <row r="140" spans="1:9" x14ac:dyDescent="0.25">
      <c r="A140" s="28">
        <v>313</v>
      </c>
      <c r="B140" s="41" t="s">
        <v>88</v>
      </c>
      <c r="C140" s="30">
        <f t="shared" ref="C140:G140" si="87">C141</f>
        <v>5000</v>
      </c>
      <c r="D140" s="30">
        <f t="shared" si="87"/>
        <v>0</v>
      </c>
      <c r="E140" s="30">
        <f>E141</f>
        <v>0</v>
      </c>
      <c r="F140" s="30">
        <f t="shared" si="87"/>
        <v>0</v>
      </c>
      <c r="G140" s="30">
        <f t="shared" si="87"/>
        <v>0</v>
      </c>
      <c r="I140" s="4"/>
    </row>
    <row r="141" spans="1:9" x14ac:dyDescent="0.25">
      <c r="A141" s="31">
        <v>31321</v>
      </c>
      <c r="B141" s="42" t="s">
        <v>89</v>
      </c>
      <c r="C141" s="33">
        <v>5000</v>
      </c>
      <c r="D141" s="33">
        <v>0</v>
      </c>
      <c r="E141" s="33">
        <f>F141-D141</f>
        <v>0</v>
      </c>
      <c r="F141" s="33">
        <v>0</v>
      </c>
      <c r="G141" s="33">
        <v>0</v>
      </c>
      <c r="I141" s="4"/>
    </row>
    <row r="142" spans="1:9" x14ac:dyDescent="0.25">
      <c r="A142" s="25">
        <v>32</v>
      </c>
      <c r="B142" s="40" t="s">
        <v>16</v>
      </c>
      <c r="C142" s="27">
        <f>C143+C148+C158+C166</f>
        <v>273669.81</v>
      </c>
      <c r="D142" s="27">
        <f t="shared" ref="D142" si="88">D143+D148+D158+D166</f>
        <v>125700</v>
      </c>
      <c r="E142" s="27">
        <f t="shared" ref="D142:F142" si="89">E143+E148+E158+E166</f>
        <v>0</v>
      </c>
      <c r="F142" s="27">
        <f t="shared" si="89"/>
        <v>125700</v>
      </c>
      <c r="G142" s="27">
        <f>G143+G148+G158+G166</f>
        <v>71568.23</v>
      </c>
      <c r="I142" s="4"/>
    </row>
    <row r="143" spans="1:9" x14ac:dyDescent="0.25">
      <c r="A143" s="28">
        <v>321</v>
      </c>
      <c r="B143" s="41" t="s">
        <v>21</v>
      </c>
      <c r="C143" s="30">
        <f t="shared" ref="C143" si="90">SUM(C144:C147)</f>
        <v>111840.53</v>
      </c>
      <c r="D143" s="30">
        <f t="shared" ref="D143" si="91">SUM(D144:D147)</f>
        <v>13200</v>
      </c>
      <c r="E143" s="30">
        <f>SUM(E144:E147)</f>
        <v>0</v>
      </c>
      <c r="F143" s="30">
        <f t="shared" ref="F143:G143" si="92">SUM(F144:F147)</f>
        <v>13200</v>
      </c>
      <c r="G143" s="30">
        <f t="shared" si="92"/>
        <v>13449.6</v>
      </c>
      <c r="I143" s="4"/>
    </row>
    <row r="144" spans="1:9" x14ac:dyDescent="0.25">
      <c r="A144" s="31">
        <v>32111</v>
      </c>
      <c r="B144" s="42" t="s">
        <v>32</v>
      </c>
      <c r="C144" s="33">
        <v>62619.12</v>
      </c>
      <c r="D144" s="33">
        <v>0</v>
      </c>
      <c r="E144" s="33">
        <f>F144-D144</f>
        <v>0</v>
      </c>
      <c r="F144" s="33">
        <v>0</v>
      </c>
      <c r="G144" s="33">
        <v>600</v>
      </c>
      <c r="I144" s="4"/>
    </row>
    <row r="145" spans="1:9" x14ac:dyDescent="0.25">
      <c r="A145" s="31">
        <v>32112</v>
      </c>
      <c r="B145" s="42" t="s">
        <v>33</v>
      </c>
      <c r="C145" s="33">
        <v>0</v>
      </c>
      <c r="D145" s="33">
        <v>3200</v>
      </c>
      <c r="E145" s="33">
        <f t="shared" ref="E145:E147" si="93">F145-D145</f>
        <v>0</v>
      </c>
      <c r="F145" s="33">
        <v>3200</v>
      </c>
      <c r="G145" s="33">
        <v>3019</v>
      </c>
      <c r="I145" s="4"/>
    </row>
    <row r="146" spans="1:9" x14ac:dyDescent="0.25">
      <c r="A146" s="31">
        <v>32115</v>
      </c>
      <c r="B146" s="42" t="s">
        <v>34</v>
      </c>
      <c r="C146" s="33">
        <v>20525.240000000002</v>
      </c>
      <c r="D146" s="33">
        <v>10000</v>
      </c>
      <c r="E146" s="33">
        <f t="shared" si="93"/>
        <v>0</v>
      </c>
      <c r="F146" s="33">
        <v>10000</v>
      </c>
      <c r="G146" s="33">
        <v>9830.6</v>
      </c>
      <c r="I146" s="4"/>
    </row>
    <row r="147" spans="1:9" x14ac:dyDescent="0.25">
      <c r="A147" s="31">
        <v>32131</v>
      </c>
      <c r="B147" s="42" t="s">
        <v>35</v>
      </c>
      <c r="C147" s="33">
        <v>28696.17</v>
      </c>
      <c r="D147" s="33">
        <v>0</v>
      </c>
      <c r="E147" s="33">
        <f t="shared" si="93"/>
        <v>0</v>
      </c>
      <c r="F147" s="33">
        <v>0</v>
      </c>
      <c r="G147" s="33">
        <v>0</v>
      </c>
      <c r="I147" s="4"/>
    </row>
    <row r="148" spans="1:9" x14ac:dyDescent="0.25">
      <c r="A148" s="28">
        <v>322</v>
      </c>
      <c r="B148" s="41" t="s">
        <v>22</v>
      </c>
      <c r="C148" s="30">
        <f>SUM(C149:C156)</f>
        <v>130011.59</v>
      </c>
      <c r="D148" s="30">
        <f>SUM(D149:D156)</f>
        <v>101000</v>
      </c>
      <c r="E148" s="30">
        <f>SUM(E149:E156)</f>
        <v>0</v>
      </c>
      <c r="F148" s="30">
        <f>SUM(F149:F156)</f>
        <v>101000</v>
      </c>
      <c r="G148" s="30">
        <f>SUM(G149:G157)</f>
        <v>33933.26</v>
      </c>
      <c r="I148" s="4"/>
    </row>
    <row r="149" spans="1:9" x14ac:dyDescent="0.25">
      <c r="A149" s="31">
        <v>32211</v>
      </c>
      <c r="B149" s="42" t="s">
        <v>37</v>
      </c>
      <c r="C149" s="33">
        <v>4042.82</v>
      </c>
      <c r="D149" s="33">
        <v>1000</v>
      </c>
      <c r="E149" s="33">
        <f>F149-D149</f>
        <v>0</v>
      </c>
      <c r="F149" s="33">
        <v>1000</v>
      </c>
      <c r="G149" s="33">
        <v>0</v>
      </c>
      <c r="I149" s="4"/>
    </row>
    <row r="150" spans="1:9" x14ac:dyDescent="0.25">
      <c r="A150" s="31">
        <v>32214</v>
      </c>
      <c r="B150" s="42" t="s">
        <v>39</v>
      </c>
      <c r="C150" s="33">
        <v>1401.08</v>
      </c>
      <c r="D150" s="33">
        <v>0</v>
      </c>
      <c r="E150" s="33">
        <f t="shared" ref="E150:E157" si="94">F150-D150</f>
        <v>0</v>
      </c>
      <c r="F150" s="33">
        <v>0</v>
      </c>
      <c r="G150" s="33">
        <v>0</v>
      </c>
      <c r="I150" s="4"/>
    </row>
    <row r="151" spans="1:9" x14ac:dyDescent="0.25">
      <c r="A151" s="31">
        <v>32216</v>
      </c>
      <c r="B151" s="42" t="s">
        <v>40</v>
      </c>
      <c r="C151" s="33">
        <v>2042.13</v>
      </c>
      <c r="D151" s="33">
        <v>0</v>
      </c>
      <c r="E151" s="33">
        <f t="shared" si="94"/>
        <v>0</v>
      </c>
      <c r="F151" s="33">
        <v>0</v>
      </c>
      <c r="G151" s="33">
        <v>0</v>
      </c>
      <c r="I151" s="4"/>
    </row>
    <row r="152" spans="1:9" x14ac:dyDescent="0.25">
      <c r="A152" s="31">
        <v>32219</v>
      </c>
      <c r="B152" s="42" t="s">
        <v>41</v>
      </c>
      <c r="C152" s="33">
        <v>385.75</v>
      </c>
      <c r="D152" s="33">
        <v>0</v>
      </c>
      <c r="E152" s="33">
        <f t="shared" si="94"/>
        <v>0</v>
      </c>
      <c r="F152" s="33">
        <v>0</v>
      </c>
      <c r="G152" s="33">
        <v>600</v>
      </c>
      <c r="I152" s="4"/>
    </row>
    <row r="153" spans="1:9" x14ac:dyDescent="0.25">
      <c r="A153" s="31">
        <v>32224</v>
      </c>
      <c r="B153" s="42" t="s">
        <v>139</v>
      </c>
      <c r="C153" s="33">
        <v>94179.15</v>
      </c>
      <c r="D153" s="33">
        <v>0</v>
      </c>
      <c r="E153" s="33">
        <f t="shared" si="94"/>
        <v>0</v>
      </c>
      <c r="F153" s="33">
        <v>0</v>
      </c>
      <c r="G153" s="33">
        <v>2280.58</v>
      </c>
      <c r="I153" s="4"/>
    </row>
    <row r="154" spans="1:9" x14ac:dyDescent="0.25">
      <c r="A154" s="31">
        <v>32231</v>
      </c>
      <c r="B154" s="42" t="s">
        <v>42</v>
      </c>
      <c r="C154" s="33">
        <v>25098.66</v>
      </c>
      <c r="D154" s="33">
        <v>100000</v>
      </c>
      <c r="E154" s="33">
        <f t="shared" si="94"/>
        <v>0</v>
      </c>
      <c r="F154" s="33">
        <v>100000</v>
      </c>
      <c r="G154" s="33">
        <v>29292.68</v>
      </c>
      <c r="I154" s="4"/>
    </row>
    <row r="155" spans="1:9" x14ac:dyDescent="0.25">
      <c r="A155" s="31">
        <v>32241</v>
      </c>
      <c r="B155" s="42" t="s">
        <v>46</v>
      </c>
      <c r="C155" s="33">
        <v>0</v>
      </c>
      <c r="D155" s="33">
        <v>0</v>
      </c>
      <c r="E155" s="33">
        <f t="shared" si="94"/>
        <v>0</v>
      </c>
      <c r="F155" s="33">
        <v>0</v>
      </c>
      <c r="G155" s="33">
        <v>1760</v>
      </c>
      <c r="I155" s="4"/>
    </row>
    <row r="156" spans="1:9" x14ac:dyDescent="0.25">
      <c r="A156" s="31">
        <v>32251</v>
      </c>
      <c r="B156" s="42" t="s">
        <v>47</v>
      </c>
      <c r="C156" s="33">
        <v>2862</v>
      </c>
      <c r="D156" s="33">
        <v>0</v>
      </c>
      <c r="E156" s="33">
        <f t="shared" si="94"/>
        <v>0</v>
      </c>
      <c r="F156" s="33">
        <v>0</v>
      </c>
      <c r="G156" s="33">
        <v>0</v>
      </c>
      <c r="I156" s="4"/>
    </row>
    <row r="157" spans="1:9" x14ac:dyDescent="0.25">
      <c r="A157" s="31">
        <v>32234</v>
      </c>
      <c r="B157" s="42" t="s">
        <v>44</v>
      </c>
      <c r="C157" s="33">
        <v>0</v>
      </c>
      <c r="D157" s="33">
        <v>0</v>
      </c>
      <c r="E157" s="33">
        <f t="shared" si="94"/>
        <v>0</v>
      </c>
      <c r="F157" s="33">
        <v>0</v>
      </c>
      <c r="G157" s="33">
        <v>0</v>
      </c>
      <c r="I157" s="4"/>
    </row>
    <row r="158" spans="1:9" x14ac:dyDescent="0.25">
      <c r="A158" s="28">
        <v>323</v>
      </c>
      <c r="B158" s="41" t="s">
        <v>23</v>
      </c>
      <c r="C158" s="45">
        <f t="shared" ref="C158:D158" si="95">SUM(C159:C165)</f>
        <v>29592.11</v>
      </c>
      <c r="D158" s="45">
        <f t="shared" si="95"/>
        <v>11500</v>
      </c>
      <c r="E158" s="45">
        <f t="shared" ref="D158:G158" si="96">SUM(E159:E165)</f>
        <v>0</v>
      </c>
      <c r="F158" s="45">
        <f t="shared" si="96"/>
        <v>11500</v>
      </c>
      <c r="G158" s="45">
        <f t="shared" si="96"/>
        <v>17165.37</v>
      </c>
      <c r="I158" s="4"/>
    </row>
    <row r="159" spans="1:9" x14ac:dyDescent="0.25">
      <c r="A159" s="31">
        <v>32313</v>
      </c>
      <c r="B159" s="42" t="s">
        <v>50</v>
      </c>
      <c r="C159" s="33">
        <v>526.94000000000005</v>
      </c>
      <c r="D159" s="33">
        <v>2000</v>
      </c>
      <c r="E159" s="33">
        <f>F159-D159</f>
        <v>0</v>
      </c>
      <c r="F159" s="33">
        <v>2000</v>
      </c>
      <c r="G159" s="33">
        <v>374</v>
      </c>
      <c r="I159" s="4"/>
    </row>
    <row r="160" spans="1:9" x14ac:dyDescent="0.25">
      <c r="A160" s="31">
        <v>32321</v>
      </c>
      <c r="B160" s="42" t="s">
        <v>52</v>
      </c>
      <c r="C160" s="33">
        <v>7156.37</v>
      </c>
      <c r="D160" s="33">
        <v>0</v>
      </c>
      <c r="E160" s="33">
        <f t="shared" ref="E160:E164" si="97">F160-D160</f>
        <v>0</v>
      </c>
      <c r="F160" s="33">
        <v>0</v>
      </c>
      <c r="G160" s="33">
        <v>0</v>
      </c>
      <c r="I160" s="4"/>
    </row>
    <row r="161" spans="1:9" x14ac:dyDescent="0.25">
      <c r="A161" s="31">
        <v>32322</v>
      </c>
      <c r="B161" s="42" t="s">
        <v>53</v>
      </c>
      <c r="C161" s="33">
        <v>6362.5</v>
      </c>
      <c r="D161" s="33">
        <v>5000</v>
      </c>
      <c r="E161" s="33">
        <f t="shared" si="97"/>
        <v>0</v>
      </c>
      <c r="F161" s="33">
        <v>5000</v>
      </c>
      <c r="G161" s="33">
        <v>3312.5</v>
      </c>
      <c r="I161" s="4"/>
    </row>
    <row r="162" spans="1:9" x14ac:dyDescent="0.25">
      <c r="A162" s="31">
        <v>32341</v>
      </c>
      <c r="B162" s="42" t="s">
        <v>55</v>
      </c>
      <c r="C162" s="33">
        <v>2586.3000000000002</v>
      </c>
      <c r="D162" s="33">
        <v>4500</v>
      </c>
      <c r="E162" s="33">
        <f t="shared" si="97"/>
        <v>0</v>
      </c>
      <c r="F162" s="33">
        <v>4500</v>
      </c>
      <c r="G162" s="33">
        <v>1568.87</v>
      </c>
      <c r="I162" s="4"/>
    </row>
    <row r="163" spans="1:9" x14ac:dyDescent="0.25">
      <c r="A163" s="31">
        <v>32363</v>
      </c>
      <c r="B163" s="42" t="s">
        <v>140</v>
      </c>
      <c r="C163" s="33">
        <v>12960</v>
      </c>
      <c r="D163" s="33">
        <v>0</v>
      </c>
      <c r="E163" s="33">
        <f t="shared" si="97"/>
        <v>0</v>
      </c>
      <c r="F163" s="33">
        <v>0</v>
      </c>
      <c r="G163" s="63">
        <v>11160</v>
      </c>
      <c r="I163" s="4"/>
    </row>
    <row r="164" spans="1:9" x14ac:dyDescent="0.25">
      <c r="A164" s="31">
        <v>32379</v>
      </c>
      <c r="B164" s="42" t="s">
        <v>63</v>
      </c>
      <c r="C164" s="33">
        <v>0</v>
      </c>
      <c r="D164" s="33">
        <v>0</v>
      </c>
      <c r="E164" s="33">
        <f t="shared" si="97"/>
        <v>0</v>
      </c>
      <c r="F164" s="33">
        <v>0</v>
      </c>
      <c r="G164" s="33">
        <v>750</v>
      </c>
      <c r="I164" s="4"/>
    </row>
    <row r="165" spans="1:9" x14ac:dyDescent="0.25">
      <c r="A165" s="31">
        <v>32381</v>
      </c>
      <c r="B165" s="42" t="s">
        <v>64</v>
      </c>
      <c r="C165" s="33">
        <v>0</v>
      </c>
      <c r="D165" s="33">
        <v>0</v>
      </c>
      <c r="E165" s="33">
        <f>F165-D165</f>
        <v>0</v>
      </c>
      <c r="F165" s="33">
        <v>0</v>
      </c>
      <c r="G165" s="33">
        <v>0</v>
      </c>
      <c r="I165" s="4"/>
    </row>
    <row r="166" spans="1:9" x14ac:dyDescent="0.25">
      <c r="A166" s="28">
        <v>329</v>
      </c>
      <c r="B166" s="41" t="s">
        <v>24</v>
      </c>
      <c r="C166" s="30">
        <f t="shared" ref="C166:G166" si="98">C167</f>
        <v>2225.58</v>
      </c>
      <c r="D166" s="30">
        <f t="shared" si="98"/>
        <v>0</v>
      </c>
      <c r="E166" s="30">
        <f>E167</f>
        <v>0</v>
      </c>
      <c r="F166" s="30">
        <f t="shared" si="98"/>
        <v>0</v>
      </c>
      <c r="G166" s="30">
        <f t="shared" si="98"/>
        <v>7020</v>
      </c>
      <c r="I166" s="4"/>
    </row>
    <row r="167" spans="1:9" x14ac:dyDescent="0.25">
      <c r="A167" s="31">
        <v>32931</v>
      </c>
      <c r="B167" s="42" t="s">
        <v>69</v>
      </c>
      <c r="C167" s="33">
        <v>2225.58</v>
      </c>
      <c r="D167" s="33">
        <v>0</v>
      </c>
      <c r="E167" s="33">
        <f>F167-D167</f>
        <v>0</v>
      </c>
      <c r="F167" s="33">
        <v>0</v>
      </c>
      <c r="G167" s="33">
        <v>7020</v>
      </c>
      <c r="I167" s="4"/>
    </row>
    <row r="168" spans="1:9" x14ac:dyDescent="0.25">
      <c r="A168" s="25">
        <v>34</v>
      </c>
      <c r="B168" s="40" t="s">
        <v>26</v>
      </c>
      <c r="C168" s="27">
        <f>C169</f>
        <v>12.5</v>
      </c>
      <c r="D168" s="27">
        <f t="shared" ref="D168:G168" si="99">D169</f>
        <v>0</v>
      </c>
      <c r="E168" s="27">
        <f t="shared" si="99"/>
        <v>0</v>
      </c>
      <c r="F168" s="27">
        <f t="shared" si="99"/>
        <v>0</v>
      </c>
      <c r="G168" s="27">
        <f t="shared" si="99"/>
        <v>185.19</v>
      </c>
      <c r="I168" s="4"/>
    </row>
    <row r="169" spans="1:9" x14ac:dyDescent="0.25">
      <c r="A169" s="28">
        <v>343</v>
      </c>
      <c r="B169" s="41" t="s">
        <v>25</v>
      </c>
      <c r="C169" s="30">
        <f t="shared" ref="C169:F169" si="100">SUM(C170:C172)</f>
        <v>12.5</v>
      </c>
      <c r="D169" s="30">
        <f t="shared" ref="D169" si="101">SUM(D170:D172)</f>
        <v>0</v>
      </c>
      <c r="E169" s="30">
        <f t="shared" si="100"/>
        <v>0</v>
      </c>
      <c r="F169" s="30">
        <f t="shared" si="100"/>
        <v>0</v>
      </c>
      <c r="G169" s="30">
        <f>SUM(G170:G172)</f>
        <v>185.19</v>
      </c>
      <c r="I169" s="4"/>
    </row>
    <row r="170" spans="1:9" x14ac:dyDescent="0.25">
      <c r="A170" s="31">
        <v>34311</v>
      </c>
      <c r="B170" s="42" t="s">
        <v>73</v>
      </c>
      <c r="C170" s="33">
        <v>12.5</v>
      </c>
      <c r="D170" s="33">
        <v>0</v>
      </c>
      <c r="E170" s="33">
        <f>F170-D170</f>
        <v>0</v>
      </c>
      <c r="F170" s="33">
        <v>0</v>
      </c>
      <c r="G170" s="33">
        <v>0</v>
      </c>
      <c r="I170" s="4"/>
    </row>
    <row r="171" spans="1:9" x14ac:dyDescent="0.25">
      <c r="A171" s="31">
        <v>34332</v>
      </c>
      <c r="B171" s="42" t="s">
        <v>141</v>
      </c>
      <c r="C171" s="33">
        <v>0</v>
      </c>
      <c r="D171" s="33">
        <v>0</v>
      </c>
      <c r="E171" s="33">
        <f t="shared" ref="E171:E172" si="102">F171-D171</f>
        <v>0</v>
      </c>
      <c r="F171" s="33">
        <v>0</v>
      </c>
      <c r="G171" s="33">
        <v>169.66</v>
      </c>
      <c r="I171" s="4"/>
    </row>
    <row r="172" spans="1:9" x14ac:dyDescent="0.25">
      <c r="A172" s="31">
        <v>34339</v>
      </c>
      <c r="B172" s="42" t="s">
        <v>100</v>
      </c>
      <c r="C172" s="33">
        <v>0</v>
      </c>
      <c r="D172" s="33">
        <v>0</v>
      </c>
      <c r="E172" s="33">
        <f t="shared" si="102"/>
        <v>0</v>
      </c>
      <c r="F172" s="33">
        <v>0</v>
      </c>
      <c r="G172" s="33">
        <v>15.53</v>
      </c>
      <c r="I172" s="4"/>
    </row>
    <row r="173" spans="1:9" x14ac:dyDescent="0.25">
      <c r="A173" s="25">
        <v>37</v>
      </c>
      <c r="B173" s="40" t="s">
        <v>138</v>
      </c>
      <c r="C173" s="27">
        <f>C174</f>
        <v>0</v>
      </c>
      <c r="D173" s="27">
        <f t="shared" ref="D173:G173" si="103">D174</f>
        <v>0</v>
      </c>
      <c r="E173" s="27">
        <f t="shared" si="103"/>
        <v>0</v>
      </c>
      <c r="F173" s="27">
        <f t="shared" si="103"/>
        <v>0</v>
      </c>
      <c r="G173" s="27">
        <f t="shared" si="103"/>
        <v>36471.760000000002</v>
      </c>
      <c r="I173" s="4"/>
    </row>
    <row r="174" spans="1:9" x14ac:dyDescent="0.25">
      <c r="A174" s="28">
        <v>372</v>
      </c>
      <c r="B174" s="41" t="s">
        <v>110</v>
      </c>
      <c r="C174" s="30">
        <f>SUM(C175:C177)</f>
        <v>0</v>
      </c>
      <c r="D174" s="30">
        <f>SUM(D175:D177)</f>
        <v>0</v>
      </c>
      <c r="E174" s="30">
        <f>SUM(E175:E177)</f>
        <v>0</v>
      </c>
      <c r="F174" s="30">
        <f>SUM(F175:F177)</f>
        <v>0</v>
      </c>
      <c r="G174" s="30">
        <f>SUM(G175:G177)</f>
        <v>36471.760000000002</v>
      </c>
      <c r="I174" s="4"/>
    </row>
    <row r="175" spans="1:9" x14ac:dyDescent="0.25">
      <c r="A175" s="59">
        <v>37219</v>
      </c>
      <c r="B175" s="47" t="s">
        <v>138</v>
      </c>
      <c r="C175" s="44">
        <v>0</v>
      </c>
      <c r="D175" s="44">
        <v>0</v>
      </c>
      <c r="E175" s="44">
        <f>F175-D175</f>
        <v>0</v>
      </c>
      <c r="F175" s="44">
        <v>0</v>
      </c>
      <c r="G175" s="44">
        <v>24656.18</v>
      </c>
      <c r="I175" s="4"/>
    </row>
    <row r="176" spans="1:9" x14ac:dyDescent="0.25">
      <c r="A176" s="31">
        <v>37221</v>
      </c>
      <c r="B176" s="42" t="s">
        <v>112</v>
      </c>
      <c r="C176" s="33">
        <v>0</v>
      </c>
      <c r="D176" s="33">
        <v>0</v>
      </c>
      <c r="E176" s="33">
        <f>F176-D176</f>
        <v>0</v>
      </c>
      <c r="F176" s="33">
        <v>0</v>
      </c>
      <c r="G176" s="33">
        <v>8125</v>
      </c>
      <c r="I176" s="4"/>
    </row>
    <row r="177" spans="1:9" x14ac:dyDescent="0.25">
      <c r="A177" s="31">
        <v>37224</v>
      </c>
      <c r="B177" s="42" t="s">
        <v>142</v>
      </c>
      <c r="C177" s="33">
        <v>0</v>
      </c>
      <c r="D177" s="33">
        <v>0</v>
      </c>
      <c r="E177" s="33">
        <f>F177-D177</f>
        <v>0</v>
      </c>
      <c r="F177" s="33">
        <v>0</v>
      </c>
      <c r="G177" s="33">
        <v>3690.58</v>
      </c>
      <c r="I177" s="4"/>
    </row>
    <row r="178" spans="1:9" x14ac:dyDescent="0.25">
      <c r="A178" s="22">
        <v>4</v>
      </c>
      <c r="B178" s="39" t="s">
        <v>113</v>
      </c>
      <c r="C178" s="24">
        <f>C179</f>
        <v>4650</v>
      </c>
      <c r="D178" s="24">
        <f t="shared" ref="D178:G178" si="104">D179</f>
        <v>0</v>
      </c>
      <c r="E178" s="24">
        <f t="shared" si="104"/>
        <v>0</v>
      </c>
      <c r="F178" s="24">
        <f t="shared" si="104"/>
        <v>0</v>
      </c>
      <c r="G178" s="24">
        <f t="shared" si="104"/>
        <v>7591.25</v>
      </c>
      <c r="I178" s="4"/>
    </row>
    <row r="179" spans="1:9" x14ac:dyDescent="0.25">
      <c r="A179" s="25">
        <v>42</v>
      </c>
      <c r="B179" s="40" t="s">
        <v>114</v>
      </c>
      <c r="C179" s="27">
        <f>C180</f>
        <v>4650</v>
      </c>
      <c r="D179" s="27">
        <f t="shared" ref="D179:G179" si="105">D180</f>
        <v>0</v>
      </c>
      <c r="E179" s="27">
        <f t="shared" si="105"/>
        <v>0</v>
      </c>
      <c r="F179" s="27">
        <f t="shared" si="105"/>
        <v>0</v>
      </c>
      <c r="G179" s="27">
        <f t="shared" si="105"/>
        <v>7591.25</v>
      </c>
      <c r="I179" s="4"/>
    </row>
    <row r="180" spans="1:9" x14ac:dyDescent="0.25">
      <c r="A180" s="28">
        <v>422</v>
      </c>
      <c r="B180" s="41" t="s">
        <v>115</v>
      </c>
      <c r="C180" s="30">
        <f t="shared" ref="C180:D180" si="106">SUM(C181:C183)</f>
        <v>4650</v>
      </c>
      <c r="D180" s="30">
        <f t="shared" si="106"/>
        <v>0</v>
      </c>
      <c r="E180" s="30">
        <f>SUM(E181:E183)</f>
        <v>0</v>
      </c>
      <c r="F180" s="30">
        <f t="shared" ref="F180:G180" si="107">SUM(F181:F183)</f>
        <v>0</v>
      </c>
      <c r="G180" s="30">
        <f t="shared" si="107"/>
        <v>7591.25</v>
      </c>
      <c r="I180" s="4"/>
    </row>
    <row r="181" spans="1:9" x14ac:dyDescent="0.25">
      <c r="A181" s="31">
        <v>42211</v>
      </c>
      <c r="B181" s="42" t="s">
        <v>116</v>
      </c>
      <c r="C181" s="33">
        <v>4650</v>
      </c>
      <c r="D181" s="33">
        <v>0</v>
      </c>
      <c r="E181" s="33">
        <f>F181-D181</f>
        <v>0</v>
      </c>
      <c r="F181" s="33">
        <v>0</v>
      </c>
      <c r="G181" s="33">
        <v>7591.25</v>
      </c>
      <c r="I181" s="4"/>
    </row>
    <row r="182" spans="1:9" x14ac:dyDescent="0.25">
      <c r="A182" s="31">
        <v>42222</v>
      </c>
      <c r="B182" s="42" t="s">
        <v>143</v>
      </c>
      <c r="C182" s="33">
        <v>0</v>
      </c>
      <c r="D182" s="33">
        <v>0</v>
      </c>
      <c r="E182" s="33">
        <f t="shared" ref="E182:E183" si="108">F182-D182</f>
        <v>0</v>
      </c>
      <c r="F182" s="33">
        <v>0</v>
      </c>
      <c r="G182" s="33">
        <v>0</v>
      </c>
      <c r="I182" s="4"/>
    </row>
    <row r="183" spans="1:9" x14ac:dyDescent="0.25">
      <c r="A183" s="31">
        <v>42232</v>
      </c>
      <c r="B183" s="42" t="s">
        <v>144</v>
      </c>
      <c r="C183" s="33">
        <v>0</v>
      </c>
      <c r="D183" s="33">
        <v>0</v>
      </c>
      <c r="E183" s="33">
        <f t="shared" si="108"/>
        <v>0</v>
      </c>
      <c r="F183" s="33">
        <v>0</v>
      </c>
      <c r="G183" s="33">
        <v>0</v>
      </c>
      <c r="I183" s="4"/>
    </row>
    <row r="184" spans="1:9" x14ac:dyDescent="0.25">
      <c r="A184" s="16" t="s">
        <v>124</v>
      </c>
      <c r="B184" s="38" t="s">
        <v>145</v>
      </c>
      <c r="C184" s="18">
        <f>C185+C211</f>
        <v>669231.31999999983</v>
      </c>
      <c r="D184" s="18">
        <f t="shared" ref="D184" si="109">D185+D211</f>
        <v>866500</v>
      </c>
      <c r="E184" s="18">
        <f t="shared" ref="D184:G184" si="110">E185+E211</f>
        <v>0</v>
      </c>
      <c r="F184" s="18">
        <f t="shared" si="110"/>
        <v>866500</v>
      </c>
      <c r="G184" s="18">
        <f t="shared" si="110"/>
        <v>515129.07</v>
      </c>
      <c r="I184" s="4"/>
    </row>
    <row r="185" spans="1:9" x14ac:dyDescent="0.25">
      <c r="A185" s="46" t="s">
        <v>103</v>
      </c>
      <c r="B185" s="7" t="s">
        <v>105</v>
      </c>
      <c r="C185" s="21">
        <f>C186</f>
        <v>669231.31999999983</v>
      </c>
      <c r="D185" s="21">
        <f t="shared" ref="D185:G185" si="111">D186</f>
        <v>683500</v>
      </c>
      <c r="E185" s="21">
        <f t="shared" si="111"/>
        <v>0</v>
      </c>
      <c r="F185" s="21">
        <f t="shared" si="111"/>
        <v>683500</v>
      </c>
      <c r="G185" s="21">
        <f t="shared" si="111"/>
        <v>414341.2</v>
      </c>
      <c r="I185" s="4"/>
    </row>
    <row r="186" spans="1:9" x14ac:dyDescent="0.25">
      <c r="A186" s="22">
        <v>3</v>
      </c>
      <c r="B186" s="39" t="s">
        <v>15</v>
      </c>
      <c r="C186" s="24">
        <f>C187+C201+C206</f>
        <v>669231.31999999983</v>
      </c>
      <c r="D186" s="24">
        <f t="shared" ref="D186" si="112">D187+D201+D206</f>
        <v>683500</v>
      </c>
      <c r="E186" s="24">
        <f t="shared" ref="D186:G186" si="113">E187+E201+E206</f>
        <v>0</v>
      </c>
      <c r="F186" s="24">
        <f t="shared" si="113"/>
        <v>683500</v>
      </c>
      <c r="G186" s="24">
        <f t="shared" si="113"/>
        <v>414341.2</v>
      </c>
      <c r="I186" s="4"/>
    </row>
    <row r="187" spans="1:9" x14ac:dyDescent="0.25">
      <c r="A187" s="25">
        <v>31</v>
      </c>
      <c r="B187" s="40" t="s">
        <v>78</v>
      </c>
      <c r="C187" s="27">
        <f>C188+C191+C197</f>
        <v>651647.36999999988</v>
      </c>
      <c r="D187" s="27">
        <f t="shared" ref="D187" si="114">D188+D191+D197</f>
        <v>676500</v>
      </c>
      <c r="E187" s="27">
        <f t="shared" ref="D187:G187" si="115">E188+E191+E197</f>
        <v>0</v>
      </c>
      <c r="F187" s="27">
        <f t="shared" si="115"/>
        <v>676500</v>
      </c>
      <c r="G187" s="27">
        <f t="shared" si="115"/>
        <v>409757.83</v>
      </c>
      <c r="I187" s="4"/>
    </row>
    <row r="188" spans="1:9" x14ac:dyDescent="0.25">
      <c r="A188" s="28">
        <v>311</v>
      </c>
      <c r="B188" s="41" t="s">
        <v>79</v>
      </c>
      <c r="C188" s="30">
        <f t="shared" ref="C188" si="116">SUM(C189:C190)</f>
        <v>545430.28999999992</v>
      </c>
      <c r="D188" s="30">
        <f t="shared" ref="D188" si="117">SUM(D189:D190)</f>
        <v>520000</v>
      </c>
      <c r="E188" s="30">
        <f>SUM(E189:E190)</f>
        <v>0</v>
      </c>
      <c r="F188" s="30">
        <f t="shared" ref="F188:G188" si="118">SUM(F189:F190)</f>
        <v>520000</v>
      </c>
      <c r="G188" s="30">
        <f t="shared" si="118"/>
        <v>324343.77</v>
      </c>
      <c r="I188" s="4"/>
    </row>
    <row r="189" spans="1:9" x14ac:dyDescent="0.25">
      <c r="A189" s="31">
        <v>31111</v>
      </c>
      <c r="B189" s="42" t="s">
        <v>80</v>
      </c>
      <c r="C189" s="33">
        <v>534304.97</v>
      </c>
      <c r="D189" s="33">
        <v>520000</v>
      </c>
      <c r="E189" s="33">
        <f>F189-D189</f>
        <v>0</v>
      </c>
      <c r="F189" s="33">
        <v>520000</v>
      </c>
      <c r="G189" s="33">
        <v>324343.77</v>
      </c>
      <c r="I189" s="4"/>
    </row>
    <row r="190" spans="1:9" x14ac:dyDescent="0.25">
      <c r="A190" s="31">
        <v>31113</v>
      </c>
      <c r="B190" s="42" t="s">
        <v>81</v>
      </c>
      <c r="C190" s="33">
        <v>11125.32</v>
      </c>
      <c r="D190" s="33">
        <v>0</v>
      </c>
      <c r="E190" s="33">
        <f>F190-D190</f>
        <v>0</v>
      </c>
      <c r="F190" s="33">
        <v>0</v>
      </c>
      <c r="G190" s="33">
        <v>0</v>
      </c>
      <c r="I190" s="4"/>
    </row>
    <row r="191" spans="1:9" x14ac:dyDescent="0.25">
      <c r="A191" s="28">
        <v>312</v>
      </c>
      <c r="B191" s="41" t="s">
        <v>82</v>
      </c>
      <c r="C191" s="30">
        <f t="shared" ref="C191:D191" si="119">SUM(C192:C196)</f>
        <v>20263</v>
      </c>
      <c r="D191" s="30">
        <f t="shared" si="119"/>
        <v>61500</v>
      </c>
      <c r="E191" s="30">
        <f>SUM(E192:E196)</f>
        <v>0</v>
      </c>
      <c r="F191" s="30">
        <f t="shared" ref="F191:G191" si="120">SUM(F192:F196)</f>
        <v>61500</v>
      </c>
      <c r="G191" s="30">
        <f t="shared" si="120"/>
        <v>30517.88</v>
      </c>
      <c r="I191" s="4"/>
    </row>
    <row r="192" spans="1:9" x14ac:dyDescent="0.25">
      <c r="A192" s="31">
        <v>31212</v>
      </c>
      <c r="B192" s="42" t="s">
        <v>83</v>
      </c>
      <c r="C192" s="33">
        <v>9000</v>
      </c>
      <c r="D192" s="33">
        <v>8000</v>
      </c>
      <c r="E192" s="33">
        <f>F192-D192</f>
        <v>0</v>
      </c>
      <c r="F192" s="33">
        <v>8000</v>
      </c>
      <c r="G192" s="33">
        <v>0</v>
      </c>
      <c r="I192" s="4"/>
    </row>
    <row r="193" spans="1:9" x14ac:dyDescent="0.25">
      <c r="A193" s="31">
        <v>31213</v>
      </c>
      <c r="B193" s="42" t="s">
        <v>84</v>
      </c>
      <c r="C193" s="33">
        <v>3600</v>
      </c>
      <c r="D193" s="33">
        <v>4000</v>
      </c>
      <c r="E193" s="33">
        <f t="shared" ref="E193:E196" si="121">F193-D193</f>
        <v>0</v>
      </c>
      <c r="F193" s="33">
        <v>4000</v>
      </c>
      <c r="G193" s="33">
        <v>0</v>
      </c>
      <c r="I193" s="4"/>
    </row>
    <row r="194" spans="1:9" x14ac:dyDescent="0.25">
      <c r="A194" s="31">
        <v>31214</v>
      </c>
      <c r="B194" s="42" t="s">
        <v>85</v>
      </c>
      <c r="C194" s="33">
        <v>0</v>
      </c>
      <c r="D194" s="33">
        <v>31000</v>
      </c>
      <c r="E194" s="33">
        <f t="shared" si="121"/>
        <v>0</v>
      </c>
      <c r="F194" s="33">
        <v>31000</v>
      </c>
      <c r="G194" s="33">
        <v>15327.86</v>
      </c>
      <c r="I194" s="4"/>
    </row>
    <row r="195" spans="1:9" x14ac:dyDescent="0.25">
      <c r="A195" s="31">
        <v>31215</v>
      </c>
      <c r="B195" s="42" t="s">
        <v>86</v>
      </c>
      <c r="C195" s="33">
        <v>1663</v>
      </c>
      <c r="D195" s="33">
        <v>8000</v>
      </c>
      <c r="E195" s="33">
        <f t="shared" si="121"/>
        <v>0</v>
      </c>
      <c r="F195" s="33">
        <v>8000</v>
      </c>
      <c r="G195" s="33">
        <v>7690.02</v>
      </c>
      <c r="I195" s="4"/>
    </row>
    <row r="196" spans="1:9" x14ac:dyDescent="0.25">
      <c r="A196" s="31">
        <v>31216</v>
      </c>
      <c r="B196" s="42" t="s">
        <v>87</v>
      </c>
      <c r="C196" s="33">
        <v>6000</v>
      </c>
      <c r="D196" s="33">
        <v>10500</v>
      </c>
      <c r="E196" s="33">
        <f t="shared" si="121"/>
        <v>0</v>
      </c>
      <c r="F196" s="33">
        <v>10500</v>
      </c>
      <c r="G196" s="33">
        <v>7500</v>
      </c>
      <c r="I196" s="4"/>
    </row>
    <row r="197" spans="1:9" x14ac:dyDescent="0.25">
      <c r="A197" s="28">
        <v>313</v>
      </c>
      <c r="B197" s="41" t="s">
        <v>88</v>
      </c>
      <c r="C197" s="30">
        <f t="shared" ref="C197:D197" si="122">SUM(C198:C200)</f>
        <v>85954.08</v>
      </c>
      <c r="D197" s="30">
        <f t="shared" si="122"/>
        <v>95000</v>
      </c>
      <c r="E197" s="30">
        <f>SUM(E198:E200)</f>
        <v>0</v>
      </c>
      <c r="F197" s="30">
        <f t="shared" ref="F197:G197" si="123">SUM(F198:F200)</f>
        <v>95000</v>
      </c>
      <c r="G197" s="30">
        <f t="shared" si="123"/>
        <v>54896.18</v>
      </c>
      <c r="I197" s="4"/>
    </row>
    <row r="198" spans="1:9" x14ac:dyDescent="0.25">
      <c r="A198" s="31">
        <v>31321</v>
      </c>
      <c r="B198" s="42" t="s">
        <v>89</v>
      </c>
      <c r="C198" s="33">
        <v>85709.25</v>
      </c>
      <c r="D198" s="33">
        <v>95000</v>
      </c>
      <c r="E198" s="33">
        <f>F198-D198</f>
        <v>0</v>
      </c>
      <c r="F198" s="33">
        <v>95000</v>
      </c>
      <c r="G198" s="33">
        <v>54896.18</v>
      </c>
      <c r="I198" s="4"/>
    </row>
    <row r="199" spans="1:9" x14ac:dyDescent="0.25">
      <c r="A199" s="31">
        <v>31322</v>
      </c>
      <c r="B199" s="42" t="s">
        <v>90</v>
      </c>
      <c r="C199" s="33">
        <v>55.67</v>
      </c>
      <c r="D199" s="33">
        <v>0</v>
      </c>
      <c r="E199" s="33">
        <f t="shared" ref="E199:E200" si="124">F199-D199</f>
        <v>0</v>
      </c>
      <c r="F199" s="33">
        <v>0</v>
      </c>
      <c r="G199" s="33">
        <v>0</v>
      </c>
      <c r="I199" s="4"/>
    </row>
    <row r="200" spans="1:9" x14ac:dyDescent="0.25">
      <c r="A200" s="31">
        <v>31332</v>
      </c>
      <c r="B200" s="42" t="s">
        <v>91</v>
      </c>
      <c r="C200" s="33">
        <v>189.16</v>
      </c>
      <c r="D200" s="33">
        <v>0</v>
      </c>
      <c r="E200" s="33">
        <f t="shared" si="124"/>
        <v>0</v>
      </c>
      <c r="F200" s="33">
        <v>0</v>
      </c>
      <c r="G200" s="33">
        <v>0</v>
      </c>
      <c r="I200" s="4"/>
    </row>
    <row r="201" spans="1:9" x14ac:dyDescent="0.25">
      <c r="A201" s="25">
        <v>32</v>
      </c>
      <c r="B201" s="40" t="s">
        <v>16</v>
      </c>
      <c r="C201" s="27">
        <f>C202+C204</f>
        <v>13662.71</v>
      </c>
      <c r="D201" s="27">
        <f t="shared" ref="D201" si="125">D202+D204</f>
        <v>7000</v>
      </c>
      <c r="E201" s="27">
        <f t="shared" ref="D201:G201" si="126">E202+E204</f>
        <v>0</v>
      </c>
      <c r="F201" s="27">
        <f t="shared" si="126"/>
        <v>7000</v>
      </c>
      <c r="G201" s="27">
        <f t="shared" si="126"/>
        <v>4583.37</v>
      </c>
      <c r="I201" s="4"/>
    </row>
    <row r="202" spans="1:9" x14ac:dyDescent="0.25">
      <c r="A202" s="28">
        <v>321</v>
      </c>
      <c r="B202" s="41" t="s">
        <v>21</v>
      </c>
      <c r="C202" s="30">
        <f t="shared" ref="C202:G202" si="127">SUM(C203)</f>
        <v>8193.9599999999991</v>
      </c>
      <c r="D202" s="30">
        <f t="shared" si="127"/>
        <v>7000</v>
      </c>
      <c r="E202" s="30">
        <f>SUM(E203)</f>
        <v>0</v>
      </c>
      <c r="F202" s="30">
        <f t="shared" si="127"/>
        <v>7000</v>
      </c>
      <c r="G202" s="30">
        <f t="shared" si="127"/>
        <v>4583.37</v>
      </c>
      <c r="I202" s="4"/>
    </row>
    <row r="203" spans="1:9" x14ac:dyDescent="0.25">
      <c r="A203" s="31">
        <v>32121</v>
      </c>
      <c r="B203" s="42" t="s">
        <v>92</v>
      </c>
      <c r="C203" s="33">
        <v>8193.9599999999991</v>
      </c>
      <c r="D203" s="33">
        <v>7000</v>
      </c>
      <c r="E203" s="33">
        <f>F203-D203</f>
        <v>0</v>
      </c>
      <c r="F203" s="33">
        <v>7000</v>
      </c>
      <c r="G203" s="33">
        <v>4583.37</v>
      </c>
      <c r="I203" s="4"/>
    </row>
    <row r="204" spans="1:9" x14ac:dyDescent="0.25">
      <c r="A204" s="28">
        <v>329</v>
      </c>
      <c r="B204" s="41" t="s">
        <v>24</v>
      </c>
      <c r="C204" s="30">
        <f t="shared" ref="C204:G204" si="128">SUM(C205)</f>
        <v>5468.75</v>
      </c>
      <c r="D204" s="30">
        <f t="shared" si="128"/>
        <v>0</v>
      </c>
      <c r="E204" s="30">
        <f>SUM(E205)</f>
        <v>0</v>
      </c>
      <c r="F204" s="30">
        <f t="shared" si="128"/>
        <v>0</v>
      </c>
      <c r="G204" s="30">
        <f t="shared" si="128"/>
        <v>0</v>
      </c>
      <c r="I204" s="4"/>
    </row>
    <row r="205" spans="1:9" x14ac:dyDescent="0.25">
      <c r="A205" s="31">
        <v>32961</v>
      </c>
      <c r="B205" s="42" t="s">
        <v>95</v>
      </c>
      <c r="C205" s="33">
        <v>5468.75</v>
      </c>
      <c r="D205" s="33">
        <v>0</v>
      </c>
      <c r="E205" s="33">
        <f>F205-D205</f>
        <v>0</v>
      </c>
      <c r="F205" s="33">
        <v>0</v>
      </c>
      <c r="G205" s="33">
        <v>0</v>
      </c>
      <c r="I205" s="4"/>
    </row>
    <row r="206" spans="1:9" x14ac:dyDescent="0.25">
      <c r="A206" s="25">
        <v>34</v>
      </c>
      <c r="B206" s="40" t="s">
        <v>26</v>
      </c>
      <c r="C206" s="27">
        <f>C207</f>
        <v>3921.24</v>
      </c>
      <c r="D206" s="27">
        <f t="shared" ref="D206:G206" si="129">D207</f>
        <v>0</v>
      </c>
      <c r="E206" s="27">
        <f t="shared" si="129"/>
        <v>0</v>
      </c>
      <c r="F206" s="27">
        <f t="shared" si="129"/>
        <v>0</v>
      </c>
      <c r="G206" s="27">
        <f t="shared" si="129"/>
        <v>0</v>
      </c>
      <c r="I206" s="4"/>
    </row>
    <row r="207" spans="1:9" x14ac:dyDescent="0.25">
      <c r="A207" s="28">
        <v>343</v>
      </c>
      <c r="B207" s="41" t="s">
        <v>25</v>
      </c>
      <c r="C207" s="30">
        <f t="shared" ref="C207:D207" si="130">SUM(C208:C210)</f>
        <v>3921.24</v>
      </c>
      <c r="D207" s="30">
        <f t="shared" si="130"/>
        <v>0</v>
      </c>
      <c r="E207" s="30">
        <f>SUM(E208:E210)</f>
        <v>0</v>
      </c>
      <c r="F207" s="30">
        <f t="shared" ref="F207:G207" si="131">SUM(F208:F210)</f>
        <v>0</v>
      </c>
      <c r="G207" s="30">
        <f t="shared" si="131"/>
        <v>0</v>
      </c>
      <c r="I207" s="4"/>
    </row>
    <row r="208" spans="1:9" x14ac:dyDescent="0.25">
      <c r="A208" s="31">
        <v>34331</v>
      </c>
      <c r="B208" s="42" t="s">
        <v>98</v>
      </c>
      <c r="C208" s="33">
        <v>166.4</v>
      </c>
      <c r="D208" s="33">
        <v>0</v>
      </c>
      <c r="E208" s="33">
        <f>F208-D208</f>
        <v>0</v>
      </c>
      <c r="F208" s="33">
        <v>0</v>
      </c>
      <c r="G208" s="33">
        <v>0</v>
      </c>
      <c r="I208" s="4"/>
    </row>
    <row r="209" spans="1:9" x14ac:dyDescent="0.25">
      <c r="A209" s="31">
        <v>34332</v>
      </c>
      <c r="B209" s="42" t="s">
        <v>141</v>
      </c>
      <c r="C209" s="33">
        <v>1832.27</v>
      </c>
      <c r="D209" s="33">
        <v>0</v>
      </c>
      <c r="E209" s="33">
        <f t="shared" ref="E209:E210" si="132">F209-D209</f>
        <v>0</v>
      </c>
      <c r="F209" s="33">
        <v>0</v>
      </c>
      <c r="G209" s="33">
        <v>0</v>
      </c>
      <c r="I209" s="4"/>
    </row>
    <row r="210" spans="1:9" x14ac:dyDescent="0.25">
      <c r="A210" s="31">
        <v>34339</v>
      </c>
      <c r="B210" s="42" t="s">
        <v>100</v>
      </c>
      <c r="C210" s="33">
        <v>1922.57</v>
      </c>
      <c r="D210" s="33">
        <v>0</v>
      </c>
      <c r="E210" s="33">
        <f t="shared" si="132"/>
        <v>0</v>
      </c>
      <c r="F210" s="33">
        <v>0</v>
      </c>
      <c r="G210" s="33">
        <v>0</v>
      </c>
      <c r="I210" s="4"/>
    </row>
    <row r="211" spans="1:9" x14ac:dyDescent="0.25">
      <c r="A211" s="46" t="s">
        <v>118</v>
      </c>
      <c r="B211" s="7" t="s">
        <v>123</v>
      </c>
      <c r="C211" s="21">
        <f>C212</f>
        <v>0</v>
      </c>
      <c r="D211" s="21">
        <f t="shared" ref="D211:G211" si="133">D212</f>
        <v>183000</v>
      </c>
      <c r="E211" s="21">
        <f t="shared" si="133"/>
        <v>0</v>
      </c>
      <c r="F211" s="21">
        <f t="shared" si="133"/>
        <v>183000</v>
      </c>
      <c r="G211" s="21">
        <f t="shared" si="133"/>
        <v>100787.87</v>
      </c>
      <c r="I211" s="4"/>
    </row>
    <row r="212" spans="1:9" x14ac:dyDescent="0.25">
      <c r="A212" s="22">
        <v>3</v>
      </c>
      <c r="B212" s="39" t="s">
        <v>15</v>
      </c>
      <c r="C212" s="24">
        <f>C213</f>
        <v>0</v>
      </c>
      <c r="D212" s="24">
        <f t="shared" ref="D212:G212" si="134">D213</f>
        <v>183000</v>
      </c>
      <c r="E212" s="24">
        <f t="shared" si="134"/>
        <v>0</v>
      </c>
      <c r="F212" s="24">
        <f t="shared" si="134"/>
        <v>183000</v>
      </c>
      <c r="G212" s="24">
        <f t="shared" si="134"/>
        <v>100787.87</v>
      </c>
      <c r="I212" s="4"/>
    </row>
    <row r="213" spans="1:9" x14ac:dyDescent="0.25">
      <c r="A213" s="25">
        <v>32</v>
      </c>
      <c r="B213" s="40" t="s">
        <v>16</v>
      </c>
      <c r="C213" s="27">
        <f>C214+C222</f>
        <v>0</v>
      </c>
      <c r="D213" s="27">
        <f t="shared" ref="D213" si="135">D214+D222</f>
        <v>183000</v>
      </c>
      <c r="E213" s="27">
        <f t="shared" ref="D213:G213" si="136">E214+E222</f>
        <v>0</v>
      </c>
      <c r="F213" s="27">
        <f t="shared" si="136"/>
        <v>183000</v>
      </c>
      <c r="G213" s="27">
        <f t="shared" si="136"/>
        <v>100787.87</v>
      </c>
      <c r="I213" s="4"/>
    </row>
    <row r="214" spans="1:9" x14ac:dyDescent="0.25">
      <c r="A214" s="28">
        <v>322</v>
      </c>
      <c r="B214" s="41" t="s">
        <v>22</v>
      </c>
      <c r="C214" s="30">
        <f>SUM(C216:C221)</f>
        <v>0</v>
      </c>
      <c r="D214" s="30">
        <f>SUM(D215:D221)</f>
        <v>168000</v>
      </c>
      <c r="E214" s="30">
        <f>SUM(E215:E221)</f>
        <v>0</v>
      </c>
      <c r="F214" s="30">
        <f>SUM(F215:F221)</f>
        <v>168000</v>
      </c>
      <c r="G214" s="30">
        <f>SUM(G215:G221)</f>
        <v>82852.240000000005</v>
      </c>
      <c r="I214" s="4"/>
    </row>
    <row r="215" spans="1:9" x14ac:dyDescent="0.25">
      <c r="A215" s="59">
        <v>32211</v>
      </c>
      <c r="B215" s="47" t="s">
        <v>37</v>
      </c>
      <c r="C215" s="44"/>
      <c r="D215" s="44">
        <v>2000</v>
      </c>
      <c r="E215" s="44">
        <f>F215-D215</f>
        <v>0</v>
      </c>
      <c r="F215" s="44">
        <v>2000</v>
      </c>
      <c r="G215" s="44">
        <v>1542.03</v>
      </c>
      <c r="I215" s="4"/>
    </row>
    <row r="216" spans="1:9" x14ac:dyDescent="0.25">
      <c r="A216" s="31">
        <v>32214</v>
      </c>
      <c r="B216" s="42" t="s">
        <v>39</v>
      </c>
      <c r="C216" s="33">
        <v>0</v>
      </c>
      <c r="D216" s="33">
        <v>3000</v>
      </c>
      <c r="E216" s="33">
        <f>F216-D216</f>
        <v>0</v>
      </c>
      <c r="F216" s="33">
        <v>3000</v>
      </c>
      <c r="G216" s="33">
        <v>0</v>
      </c>
      <c r="I216" s="4"/>
    </row>
    <row r="217" spans="1:9" x14ac:dyDescent="0.25">
      <c r="A217" s="31">
        <v>32216</v>
      </c>
      <c r="B217" s="42" t="s">
        <v>40</v>
      </c>
      <c r="C217" s="33">
        <v>0</v>
      </c>
      <c r="D217" s="33">
        <v>5000</v>
      </c>
      <c r="E217" s="33">
        <f t="shared" ref="E217:E221" si="137">F217-D217</f>
        <v>0</v>
      </c>
      <c r="F217" s="33">
        <v>5000</v>
      </c>
      <c r="G217" s="33">
        <v>0</v>
      </c>
      <c r="I217" s="4"/>
    </row>
    <row r="218" spans="1:9" x14ac:dyDescent="0.25">
      <c r="A218" s="31">
        <v>32219</v>
      </c>
      <c r="B218" s="42" t="s">
        <v>41</v>
      </c>
      <c r="C218" s="33">
        <v>0</v>
      </c>
      <c r="D218" s="33">
        <v>1000</v>
      </c>
      <c r="E218" s="33">
        <f t="shared" si="137"/>
        <v>0</v>
      </c>
      <c r="F218" s="33">
        <v>1000</v>
      </c>
      <c r="G218" s="33">
        <v>195.88</v>
      </c>
      <c r="I218" s="4"/>
    </row>
    <row r="219" spans="1:9" x14ac:dyDescent="0.25">
      <c r="A219" s="31">
        <v>32224</v>
      </c>
      <c r="B219" s="42" t="s">
        <v>139</v>
      </c>
      <c r="C219" s="33">
        <v>0</v>
      </c>
      <c r="D219" s="33">
        <v>150000</v>
      </c>
      <c r="E219" s="33">
        <f t="shared" si="137"/>
        <v>0</v>
      </c>
      <c r="F219" s="33">
        <v>150000</v>
      </c>
      <c r="G219" s="33">
        <v>81114.33</v>
      </c>
      <c r="I219" s="4"/>
    </row>
    <row r="220" spans="1:9" x14ac:dyDescent="0.25">
      <c r="A220" s="31">
        <v>32251</v>
      </c>
      <c r="B220" s="42" t="s">
        <v>47</v>
      </c>
      <c r="C220" s="33">
        <v>0</v>
      </c>
      <c r="D220" s="33">
        <v>5000</v>
      </c>
      <c r="E220" s="33">
        <f t="shared" si="137"/>
        <v>0</v>
      </c>
      <c r="F220" s="33">
        <v>5000</v>
      </c>
      <c r="G220" s="33">
        <v>0</v>
      </c>
      <c r="I220" s="4"/>
    </row>
    <row r="221" spans="1:9" x14ac:dyDescent="0.25">
      <c r="A221" s="31">
        <v>32271</v>
      </c>
      <c r="B221" s="42" t="s">
        <v>48</v>
      </c>
      <c r="C221" s="33">
        <v>0</v>
      </c>
      <c r="D221" s="33">
        <v>2000</v>
      </c>
      <c r="E221" s="33">
        <f t="shared" si="137"/>
        <v>0</v>
      </c>
      <c r="F221" s="33">
        <v>2000</v>
      </c>
      <c r="G221" s="33">
        <v>0</v>
      </c>
      <c r="I221" s="4"/>
    </row>
    <row r="222" spans="1:9" x14ac:dyDescent="0.25">
      <c r="A222" s="28">
        <v>323</v>
      </c>
      <c r="B222" s="41" t="s">
        <v>23</v>
      </c>
      <c r="C222" s="30">
        <f>SUM(C223:C224)</f>
        <v>0</v>
      </c>
      <c r="D222" s="30">
        <f t="shared" ref="D222" si="138">SUM(D223:D224)</f>
        <v>15000</v>
      </c>
      <c r="E222" s="30">
        <f t="shared" ref="D222:G222" si="139">SUM(E223:E224)</f>
        <v>0</v>
      </c>
      <c r="F222" s="30">
        <f t="shared" si="139"/>
        <v>15000</v>
      </c>
      <c r="G222" s="30">
        <f t="shared" si="139"/>
        <v>17935.629999999997</v>
      </c>
      <c r="I222" s="4"/>
    </row>
    <row r="223" spans="1:9" x14ac:dyDescent="0.25">
      <c r="A223" s="31">
        <v>32321</v>
      </c>
      <c r="B223" s="42" t="s">
        <v>52</v>
      </c>
      <c r="C223" s="33">
        <v>0</v>
      </c>
      <c r="D223" s="44">
        <v>15000</v>
      </c>
      <c r="E223" s="33">
        <f>F223-D223</f>
        <v>0</v>
      </c>
      <c r="F223" s="44">
        <v>15000</v>
      </c>
      <c r="G223" s="33">
        <v>8987.5</v>
      </c>
      <c r="I223" s="4"/>
    </row>
    <row r="224" spans="1:9" x14ac:dyDescent="0.25">
      <c r="A224" s="31">
        <v>32322</v>
      </c>
      <c r="B224" s="42" t="s">
        <v>53</v>
      </c>
      <c r="C224" s="33">
        <v>0</v>
      </c>
      <c r="D224" s="44">
        <v>0</v>
      </c>
      <c r="E224" s="33">
        <f>F224-D224</f>
        <v>0</v>
      </c>
      <c r="F224" s="44">
        <v>0</v>
      </c>
      <c r="G224" s="33">
        <v>8948.1299999999992</v>
      </c>
      <c r="I224" s="4"/>
    </row>
    <row r="225" spans="1:9" x14ac:dyDescent="0.25">
      <c r="A225" s="16" t="s">
        <v>125</v>
      </c>
      <c r="B225" s="38" t="s">
        <v>126</v>
      </c>
      <c r="C225" s="18">
        <f>C226</f>
        <v>0</v>
      </c>
      <c r="D225" s="18">
        <f t="shared" ref="D225:G225" si="140">D226</f>
        <v>98000</v>
      </c>
      <c r="E225" s="18">
        <f t="shared" si="140"/>
        <v>0</v>
      </c>
      <c r="F225" s="18">
        <f t="shared" si="140"/>
        <v>98000</v>
      </c>
      <c r="G225" s="18">
        <f t="shared" si="140"/>
        <v>169856.26</v>
      </c>
      <c r="I225" s="4"/>
    </row>
    <row r="226" spans="1:9" x14ac:dyDescent="0.25">
      <c r="A226" s="19" t="s">
        <v>103</v>
      </c>
      <c r="B226" s="7" t="s">
        <v>105</v>
      </c>
      <c r="C226" s="21">
        <f>C227</f>
        <v>0</v>
      </c>
      <c r="D226" s="21">
        <f t="shared" ref="D226:G227" si="141">D227</f>
        <v>98000</v>
      </c>
      <c r="E226" s="21">
        <f t="shared" si="141"/>
        <v>0</v>
      </c>
      <c r="F226" s="21">
        <f t="shared" si="141"/>
        <v>98000</v>
      </c>
      <c r="G226" s="21">
        <f t="shared" si="141"/>
        <v>169856.26</v>
      </c>
      <c r="I226" s="4"/>
    </row>
    <row r="227" spans="1:9" x14ac:dyDescent="0.25">
      <c r="A227" s="22">
        <v>3</v>
      </c>
      <c r="B227" s="39" t="s">
        <v>15</v>
      </c>
      <c r="C227" s="24">
        <f>C228</f>
        <v>0</v>
      </c>
      <c r="D227" s="24">
        <f t="shared" si="141"/>
        <v>98000</v>
      </c>
      <c r="E227" s="24">
        <f t="shared" si="141"/>
        <v>0</v>
      </c>
      <c r="F227" s="24">
        <f t="shared" si="141"/>
        <v>98000</v>
      </c>
      <c r="G227" s="24">
        <f t="shared" si="141"/>
        <v>169856.26</v>
      </c>
      <c r="I227" s="4"/>
    </row>
    <row r="228" spans="1:9" x14ac:dyDescent="0.25">
      <c r="A228" s="25">
        <v>32</v>
      </c>
      <c r="B228" s="40" t="s">
        <v>16</v>
      </c>
      <c r="C228" s="27">
        <f>C229</f>
        <v>0</v>
      </c>
      <c r="D228" s="27">
        <f t="shared" ref="D228:G228" si="142">D229</f>
        <v>98000</v>
      </c>
      <c r="E228" s="27">
        <f t="shared" si="142"/>
        <v>0</v>
      </c>
      <c r="F228" s="27">
        <f t="shared" si="142"/>
        <v>98000</v>
      </c>
      <c r="G228" s="27">
        <f t="shared" si="142"/>
        <v>169856.26</v>
      </c>
      <c r="I228" s="4"/>
    </row>
    <row r="229" spans="1:9" x14ac:dyDescent="0.25">
      <c r="A229" s="28">
        <v>323</v>
      </c>
      <c r="B229" s="41" t="s">
        <v>23</v>
      </c>
      <c r="C229" s="30">
        <f>SUM(C230)</f>
        <v>0</v>
      </c>
      <c r="D229" s="30">
        <f t="shared" ref="D229:G229" si="143">SUM(D230)</f>
        <v>98000</v>
      </c>
      <c r="E229" s="30">
        <f t="shared" si="143"/>
        <v>0</v>
      </c>
      <c r="F229" s="30">
        <f t="shared" si="143"/>
        <v>98000</v>
      </c>
      <c r="G229" s="30">
        <f t="shared" si="143"/>
        <v>169856.26</v>
      </c>
      <c r="I229" s="4"/>
    </row>
    <row r="230" spans="1:9" x14ac:dyDescent="0.25">
      <c r="A230" s="31">
        <v>32321</v>
      </c>
      <c r="B230" s="42" t="s">
        <v>52</v>
      </c>
      <c r="C230" s="33">
        <v>0</v>
      </c>
      <c r="D230" s="33">
        <v>98000</v>
      </c>
      <c r="E230" s="33">
        <f>F230-D230</f>
        <v>0</v>
      </c>
      <c r="F230" s="33">
        <v>98000</v>
      </c>
      <c r="G230" s="33">
        <v>169856.26</v>
      </c>
      <c r="I230" s="4"/>
    </row>
    <row r="231" spans="1:9" x14ac:dyDescent="0.25">
      <c r="A231" s="16" t="s">
        <v>127</v>
      </c>
      <c r="B231" s="38" t="s">
        <v>146</v>
      </c>
      <c r="C231" s="18">
        <f t="shared" ref="C231:G232" si="144">C232</f>
        <v>121968.91</v>
      </c>
      <c r="D231" s="18">
        <f t="shared" si="144"/>
        <v>117000</v>
      </c>
      <c r="E231" s="18">
        <f t="shared" si="144"/>
        <v>0</v>
      </c>
      <c r="F231" s="18">
        <f t="shared" si="144"/>
        <v>117000</v>
      </c>
      <c r="G231" s="18">
        <f t="shared" si="144"/>
        <v>63536.85</v>
      </c>
      <c r="I231" s="4"/>
    </row>
    <row r="232" spans="1:9" x14ac:dyDescent="0.25">
      <c r="A232" s="19" t="s">
        <v>103</v>
      </c>
      <c r="B232" s="7" t="s">
        <v>105</v>
      </c>
      <c r="C232" s="49">
        <f>C233</f>
        <v>121968.91</v>
      </c>
      <c r="D232" s="49">
        <f t="shared" si="144"/>
        <v>117000</v>
      </c>
      <c r="E232" s="49">
        <f t="shared" si="144"/>
        <v>0</v>
      </c>
      <c r="F232" s="49">
        <f t="shared" si="144"/>
        <v>117000</v>
      </c>
      <c r="G232" s="49">
        <f t="shared" si="144"/>
        <v>63536.85</v>
      </c>
      <c r="I232" s="4"/>
    </row>
    <row r="233" spans="1:9" x14ac:dyDescent="0.25">
      <c r="A233" s="22">
        <v>3</v>
      </c>
      <c r="B233" s="39" t="s">
        <v>15</v>
      </c>
      <c r="C233" s="24">
        <f>C234</f>
        <v>121968.91</v>
      </c>
      <c r="D233" s="24">
        <f t="shared" ref="D233:G233" si="145">D234</f>
        <v>117000</v>
      </c>
      <c r="E233" s="24">
        <f t="shared" si="145"/>
        <v>0</v>
      </c>
      <c r="F233" s="24">
        <f t="shared" si="145"/>
        <v>117000</v>
      </c>
      <c r="G233" s="24">
        <f t="shared" si="145"/>
        <v>63536.85</v>
      </c>
      <c r="I233" s="4"/>
    </row>
    <row r="234" spans="1:9" x14ac:dyDescent="0.25">
      <c r="A234" s="25">
        <v>31</v>
      </c>
      <c r="B234" s="40" t="s">
        <v>78</v>
      </c>
      <c r="C234" s="27">
        <f>C235+C238+C240</f>
        <v>121968.91</v>
      </c>
      <c r="D234" s="27">
        <f t="shared" ref="D234" si="146">D235+D238+D240</f>
        <v>117000</v>
      </c>
      <c r="E234" s="27">
        <f t="shared" ref="D234:G234" si="147">E235+E238+E240</f>
        <v>0</v>
      </c>
      <c r="F234" s="27">
        <f t="shared" si="147"/>
        <v>117000</v>
      </c>
      <c r="G234" s="27">
        <f t="shared" si="147"/>
        <v>63536.85</v>
      </c>
      <c r="I234" s="4"/>
    </row>
    <row r="235" spans="1:9" x14ac:dyDescent="0.25">
      <c r="A235" s="28">
        <v>311</v>
      </c>
      <c r="B235" s="41" t="s">
        <v>79</v>
      </c>
      <c r="C235" s="30">
        <f t="shared" ref="C235:G235" si="148">C236</f>
        <v>109980.72</v>
      </c>
      <c r="D235" s="30">
        <f t="shared" si="148"/>
        <v>100000</v>
      </c>
      <c r="E235" s="30">
        <f>E236</f>
        <v>0</v>
      </c>
      <c r="F235" s="30">
        <f t="shared" si="148"/>
        <v>100000</v>
      </c>
      <c r="G235" s="30">
        <f t="shared" si="148"/>
        <v>54538.06</v>
      </c>
      <c r="I235" s="4"/>
    </row>
    <row r="236" spans="1:9" x14ac:dyDescent="0.25">
      <c r="A236" s="31">
        <v>31111</v>
      </c>
      <c r="B236" s="42" t="s">
        <v>80</v>
      </c>
      <c r="C236" s="33">
        <v>109980.72</v>
      </c>
      <c r="D236" s="33">
        <v>100000</v>
      </c>
      <c r="E236" s="33">
        <f>F236-D236</f>
        <v>0</v>
      </c>
      <c r="F236" s="33">
        <v>100000</v>
      </c>
      <c r="G236" s="33">
        <v>54538.06</v>
      </c>
      <c r="I236" s="4"/>
    </row>
    <row r="237" spans="1:9" x14ac:dyDescent="0.25">
      <c r="A237" s="28">
        <v>312</v>
      </c>
      <c r="B237" s="41" t="s">
        <v>82</v>
      </c>
      <c r="C237" s="30">
        <f t="shared" ref="C237" si="149">SUM(C238:C239)</f>
        <v>1500</v>
      </c>
      <c r="D237" s="30">
        <f t="shared" ref="D237" si="150">SUM(D238:D239)</f>
        <v>0</v>
      </c>
      <c r="E237" s="30">
        <f>SUM(E238:E239)</f>
        <v>0</v>
      </c>
      <c r="F237" s="30">
        <f t="shared" ref="F237:G237" si="151">SUM(F238:F239)</f>
        <v>0</v>
      </c>
      <c r="G237" s="30">
        <f t="shared" si="151"/>
        <v>0</v>
      </c>
      <c r="I237" s="4"/>
    </row>
    <row r="238" spans="1:9" x14ac:dyDescent="0.25">
      <c r="A238" s="31">
        <v>31212</v>
      </c>
      <c r="B238" s="42" t="s">
        <v>83</v>
      </c>
      <c r="C238" s="33">
        <v>0</v>
      </c>
      <c r="D238" s="33">
        <v>0</v>
      </c>
      <c r="E238" s="33">
        <f>F238-D238</f>
        <v>0</v>
      </c>
      <c r="F238" s="33">
        <v>0</v>
      </c>
      <c r="G238" s="33">
        <v>0</v>
      </c>
      <c r="I238" s="4"/>
    </row>
    <row r="239" spans="1:9" x14ac:dyDescent="0.25">
      <c r="A239" s="31">
        <v>31216</v>
      </c>
      <c r="B239" s="42" t="s">
        <v>87</v>
      </c>
      <c r="C239" s="33">
        <v>1500</v>
      </c>
      <c r="D239" s="33">
        <v>0</v>
      </c>
      <c r="E239" s="33">
        <f>F239-D239</f>
        <v>0</v>
      </c>
      <c r="F239" s="33">
        <v>0</v>
      </c>
      <c r="G239" s="33">
        <v>0</v>
      </c>
      <c r="I239" s="4"/>
    </row>
    <row r="240" spans="1:9" x14ac:dyDescent="0.25">
      <c r="A240" s="28">
        <v>313</v>
      </c>
      <c r="B240" s="41" t="s">
        <v>147</v>
      </c>
      <c r="C240" s="30">
        <f t="shared" ref="C240:G240" si="152">C241</f>
        <v>11988.19</v>
      </c>
      <c r="D240" s="30">
        <f t="shared" si="152"/>
        <v>17000</v>
      </c>
      <c r="E240" s="30">
        <f>E241</f>
        <v>0</v>
      </c>
      <c r="F240" s="30">
        <f t="shared" si="152"/>
        <v>17000</v>
      </c>
      <c r="G240" s="30">
        <f t="shared" si="152"/>
        <v>8998.7900000000009</v>
      </c>
      <c r="I240" s="4"/>
    </row>
    <row r="241" spans="1:9" x14ac:dyDescent="0.25">
      <c r="A241" s="31">
        <v>31321</v>
      </c>
      <c r="B241" s="42" t="s">
        <v>89</v>
      </c>
      <c r="C241" s="33">
        <v>11988.19</v>
      </c>
      <c r="D241" s="33">
        <v>17000</v>
      </c>
      <c r="E241" s="33">
        <f>F241-D241</f>
        <v>0</v>
      </c>
      <c r="F241" s="33">
        <v>17000</v>
      </c>
      <c r="G241" s="33">
        <v>8998.7900000000009</v>
      </c>
      <c r="I241" s="4"/>
    </row>
    <row r="242" spans="1:9" x14ac:dyDescent="0.25">
      <c r="A242" s="16" t="s">
        <v>128</v>
      </c>
      <c r="B242" s="38" t="s">
        <v>148</v>
      </c>
      <c r="C242" s="18">
        <f t="shared" ref="C242" si="153">C243+C258</f>
        <v>202074.26</v>
      </c>
      <c r="D242" s="18">
        <f>D243+D258</f>
        <v>438200</v>
      </c>
      <c r="E242" s="18">
        <f>E243+E258</f>
        <v>0</v>
      </c>
      <c r="F242" s="18">
        <f>F243+F258</f>
        <v>438200</v>
      </c>
      <c r="G242" s="18">
        <f t="shared" ref="G242" si="154">G243+G258</f>
        <v>176688.40000000002</v>
      </c>
      <c r="I242" s="4"/>
    </row>
    <row r="243" spans="1:9" x14ac:dyDescent="0.25">
      <c r="A243" s="19" t="s">
        <v>103</v>
      </c>
      <c r="B243" s="7" t="s">
        <v>4</v>
      </c>
      <c r="C243" s="21">
        <f>C244</f>
        <v>31935.66</v>
      </c>
      <c r="D243" s="21">
        <f t="shared" ref="D243:G243" si="155">D244</f>
        <v>163200</v>
      </c>
      <c r="E243" s="21">
        <f t="shared" si="155"/>
        <v>0</v>
      </c>
      <c r="F243" s="21">
        <f t="shared" si="155"/>
        <v>163200</v>
      </c>
      <c r="G243" s="21">
        <f t="shared" si="155"/>
        <v>9116.26</v>
      </c>
      <c r="I243" s="4"/>
    </row>
    <row r="244" spans="1:9" x14ac:dyDescent="0.25">
      <c r="A244" s="22">
        <v>3</v>
      </c>
      <c r="B244" s="39" t="s">
        <v>15</v>
      </c>
      <c r="C244" s="24">
        <f>C245+C255</f>
        <v>31935.66</v>
      </c>
      <c r="D244" s="24">
        <f t="shared" ref="D244" si="156">D245+D255</f>
        <v>163200</v>
      </c>
      <c r="E244" s="24">
        <f t="shared" ref="D244:G244" si="157">E245+E255</f>
        <v>0</v>
      </c>
      <c r="F244" s="24">
        <f t="shared" si="157"/>
        <v>163200</v>
      </c>
      <c r="G244" s="24">
        <f t="shared" si="157"/>
        <v>9116.26</v>
      </c>
      <c r="I244" s="4"/>
    </row>
    <row r="245" spans="1:9" x14ac:dyDescent="0.25">
      <c r="A245" s="25">
        <v>31</v>
      </c>
      <c r="B245" s="40" t="s">
        <v>78</v>
      </c>
      <c r="C245" s="27">
        <f>C246+C248+C253</f>
        <v>31935.66</v>
      </c>
      <c r="D245" s="27">
        <f t="shared" ref="D245" si="158">D246+D248+D253</f>
        <v>158000</v>
      </c>
      <c r="E245" s="27">
        <f t="shared" ref="D245:G245" si="159">E246+E248+E253</f>
        <v>0</v>
      </c>
      <c r="F245" s="27">
        <f t="shared" si="159"/>
        <v>158000</v>
      </c>
      <c r="G245" s="27">
        <f t="shared" si="159"/>
        <v>9116.26</v>
      </c>
      <c r="I245" s="4"/>
    </row>
    <row r="246" spans="1:9" x14ac:dyDescent="0.25">
      <c r="A246" s="28">
        <v>311</v>
      </c>
      <c r="B246" s="41" t="s">
        <v>79</v>
      </c>
      <c r="C246" s="30">
        <f t="shared" ref="C246:G246" si="160">C247</f>
        <v>26125</v>
      </c>
      <c r="D246" s="30">
        <f t="shared" si="160"/>
        <v>105000</v>
      </c>
      <c r="E246" s="30">
        <f>E247</f>
        <v>0</v>
      </c>
      <c r="F246" s="30">
        <f t="shared" si="160"/>
        <v>105000</v>
      </c>
      <c r="G246" s="30">
        <f t="shared" si="160"/>
        <v>5250</v>
      </c>
      <c r="I246" s="4"/>
    </row>
    <row r="247" spans="1:9" x14ac:dyDescent="0.25">
      <c r="A247" s="31">
        <v>31111</v>
      </c>
      <c r="B247" s="42" t="s">
        <v>80</v>
      </c>
      <c r="C247" s="33">
        <v>26125</v>
      </c>
      <c r="D247" s="33">
        <v>105000</v>
      </c>
      <c r="E247" s="33">
        <f>F247-D247</f>
        <v>0</v>
      </c>
      <c r="F247" s="33">
        <v>105000</v>
      </c>
      <c r="G247" s="33">
        <v>5250</v>
      </c>
      <c r="I247" s="4"/>
    </row>
    <row r="248" spans="1:9" x14ac:dyDescent="0.25">
      <c r="A248" s="28">
        <v>312</v>
      </c>
      <c r="B248" s="41" t="s">
        <v>82</v>
      </c>
      <c r="C248" s="30">
        <f>SUM(C249:C252)</f>
        <v>1500</v>
      </c>
      <c r="D248" s="30">
        <f>SUM(D249:D252)</f>
        <v>33000</v>
      </c>
      <c r="E248" s="30">
        <f>SUM(E249:E252)</f>
        <v>0</v>
      </c>
      <c r="F248" s="30">
        <f>SUM(F249:F252)</f>
        <v>33000</v>
      </c>
      <c r="G248" s="30">
        <f>SUM(G249:G252)</f>
        <v>3000</v>
      </c>
      <c r="I248" s="4"/>
    </row>
    <row r="249" spans="1:9" x14ac:dyDescent="0.25">
      <c r="A249" s="31">
        <v>31212</v>
      </c>
      <c r="B249" s="42" t="s">
        <v>83</v>
      </c>
      <c r="C249" s="33">
        <v>0</v>
      </c>
      <c r="D249" s="33">
        <v>20000</v>
      </c>
      <c r="E249" s="33">
        <f>F249-D249</f>
        <v>0</v>
      </c>
      <c r="F249" s="33">
        <v>20000</v>
      </c>
      <c r="G249" s="33">
        <v>0</v>
      </c>
      <c r="I249" s="4"/>
    </row>
    <row r="250" spans="1:9" x14ac:dyDescent="0.25">
      <c r="A250" s="31">
        <v>31213</v>
      </c>
      <c r="B250" s="42" t="s">
        <v>84</v>
      </c>
      <c r="C250" s="33">
        <v>0</v>
      </c>
      <c r="D250" s="33">
        <v>5000</v>
      </c>
      <c r="E250" s="33">
        <f t="shared" ref="E250:E252" si="161">F250-D250</f>
        <v>0</v>
      </c>
      <c r="F250" s="33">
        <v>5000</v>
      </c>
      <c r="G250" s="33">
        <v>0</v>
      </c>
      <c r="I250" s="4"/>
    </row>
    <row r="251" spans="1:9" x14ac:dyDescent="0.25">
      <c r="A251" s="31">
        <v>31215</v>
      </c>
      <c r="B251" s="42" t="s">
        <v>86</v>
      </c>
      <c r="C251" s="33">
        <v>0</v>
      </c>
      <c r="D251" s="33">
        <v>2000</v>
      </c>
      <c r="E251" s="33">
        <f t="shared" si="161"/>
        <v>0</v>
      </c>
      <c r="F251" s="33">
        <v>2000</v>
      </c>
      <c r="G251" s="33">
        <v>0</v>
      </c>
      <c r="I251" s="4"/>
    </row>
    <row r="252" spans="1:9" x14ac:dyDescent="0.25">
      <c r="A252" s="31">
        <v>31216</v>
      </c>
      <c r="B252" s="42" t="s">
        <v>87</v>
      </c>
      <c r="C252" s="33">
        <v>1500</v>
      </c>
      <c r="D252" s="33">
        <v>6000</v>
      </c>
      <c r="E252" s="33">
        <f t="shared" si="161"/>
        <v>0</v>
      </c>
      <c r="F252" s="33">
        <v>6000</v>
      </c>
      <c r="G252" s="33">
        <v>3000</v>
      </c>
      <c r="I252" s="4"/>
    </row>
    <row r="253" spans="1:9" x14ac:dyDescent="0.25">
      <c r="A253" s="28">
        <v>313</v>
      </c>
      <c r="B253" s="41" t="s">
        <v>88</v>
      </c>
      <c r="C253" s="30">
        <f t="shared" ref="C253:G256" si="162">C254</f>
        <v>4310.66</v>
      </c>
      <c r="D253" s="30">
        <f t="shared" si="162"/>
        <v>20000</v>
      </c>
      <c r="E253" s="30">
        <f>E254</f>
        <v>0</v>
      </c>
      <c r="F253" s="30">
        <f t="shared" si="162"/>
        <v>20000</v>
      </c>
      <c r="G253" s="30">
        <f t="shared" si="162"/>
        <v>866.26</v>
      </c>
      <c r="I253" s="4"/>
    </row>
    <row r="254" spans="1:9" x14ac:dyDescent="0.25">
      <c r="A254" s="31">
        <v>31321</v>
      </c>
      <c r="B254" s="42" t="s">
        <v>89</v>
      </c>
      <c r="C254" s="33">
        <v>4310.66</v>
      </c>
      <c r="D254" s="33">
        <v>20000</v>
      </c>
      <c r="E254" s="33">
        <f>F254-D254</f>
        <v>0</v>
      </c>
      <c r="F254" s="33">
        <v>20000</v>
      </c>
      <c r="G254" s="33">
        <v>866.26</v>
      </c>
      <c r="I254" s="4"/>
    </row>
    <row r="255" spans="1:9" x14ac:dyDescent="0.25">
      <c r="A255" s="34">
        <v>32</v>
      </c>
      <c r="B255" s="50" t="s">
        <v>16</v>
      </c>
      <c r="C255" s="36">
        <f>C256</f>
        <v>0</v>
      </c>
      <c r="D255" s="36">
        <f t="shared" ref="D255:G255" si="163">D256</f>
        <v>5200</v>
      </c>
      <c r="E255" s="36">
        <f t="shared" si="163"/>
        <v>0</v>
      </c>
      <c r="F255" s="36">
        <f t="shared" si="163"/>
        <v>5200</v>
      </c>
      <c r="G255" s="36">
        <f t="shared" si="163"/>
        <v>0</v>
      </c>
      <c r="I255" s="4"/>
    </row>
    <row r="256" spans="1:9" x14ac:dyDescent="0.25">
      <c r="A256" s="28">
        <v>321</v>
      </c>
      <c r="B256" s="41" t="s">
        <v>21</v>
      </c>
      <c r="C256" s="30">
        <f t="shared" si="162"/>
        <v>0</v>
      </c>
      <c r="D256" s="30">
        <f t="shared" si="162"/>
        <v>5200</v>
      </c>
      <c r="E256" s="30">
        <f>E257</f>
        <v>0</v>
      </c>
      <c r="F256" s="30">
        <f t="shared" si="162"/>
        <v>5200</v>
      </c>
      <c r="G256" s="30">
        <f t="shared" si="162"/>
        <v>0</v>
      </c>
      <c r="I256" s="4"/>
    </row>
    <row r="257" spans="1:9" x14ac:dyDescent="0.25">
      <c r="A257" s="31">
        <v>32121</v>
      </c>
      <c r="B257" s="42" t="s">
        <v>92</v>
      </c>
      <c r="C257" s="33">
        <v>0</v>
      </c>
      <c r="D257" s="33">
        <v>5200</v>
      </c>
      <c r="E257" s="33">
        <f>F257-D257</f>
        <v>0</v>
      </c>
      <c r="F257" s="33">
        <v>5200</v>
      </c>
      <c r="G257" s="33">
        <v>0</v>
      </c>
      <c r="I257" s="4"/>
    </row>
    <row r="258" spans="1:9" x14ac:dyDescent="0.25">
      <c r="A258" s="19" t="s">
        <v>129</v>
      </c>
      <c r="B258" s="7" t="s">
        <v>149</v>
      </c>
      <c r="C258" s="21">
        <f>C259</f>
        <v>170138.6</v>
      </c>
      <c r="D258" s="21">
        <f>D261+D263+D268+D271</f>
        <v>275000</v>
      </c>
      <c r="E258" s="21">
        <f>E261+E263+E268+E271</f>
        <v>0</v>
      </c>
      <c r="F258" s="21">
        <f>F261+F263+F268+F271</f>
        <v>275000</v>
      </c>
      <c r="G258" s="21">
        <f t="shared" ref="G258" si="164">G261+G263+G268+G271</f>
        <v>167572.14000000001</v>
      </c>
      <c r="I258" s="4"/>
    </row>
    <row r="259" spans="1:9" x14ac:dyDescent="0.25">
      <c r="A259" s="22">
        <v>3</v>
      </c>
      <c r="B259" s="39" t="s">
        <v>15</v>
      </c>
      <c r="C259" s="24">
        <f>C260+C270</f>
        <v>170138.6</v>
      </c>
      <c r="D259" s="24">
        <f>D260+D270</f>
        <v>275000</v>
      </c>
      <c r="E259" s="24">
        <f t="shared" ref="D259:G259" si="165">E260+E270</f>
        <v>0</v>
      </c>
      <c r="F259" s="24">
        <f>F260+F270</f>
        <v>275000</v>
      </c>
      <c r="G259" s="24">
        <f t="shared" si="165"/>
        <v>167572.14000000001</v>
      </c>
      <c r="I259" s="4"/>
    </row>
    <row r="260" spans="1:9" x14ac:dyDescent="0.25">
      <c r="A260" s="25">
        <v>31</v>
      </c>
      <c r="B260" s="40" t="s">
        <v>78</v>
      </c>
      <c r="C260" s="27">
        <f>C261+C263+C268</f>
        <v>164443.30000000002</v>
      </c>
      <c r="D260" s="27">
        <f>D261+D263+D268</f>
        <v>262000</v>
      </c>
      <c r="E260" s="27">
        <f t="shared" ref="D260:E260" si="166">E261+E263+E268</f>
        <v>0</v>
      </c>
      <c r="F260" s="27">
        <f>F261+F263+F268</f>
        <v>262000</v>
      </c>
      <c r="G260" s="27">
        <f>G261+G263+G268</f>
        <v>157919.97</v>
      </c>
      <c r="I260" s="4"/>
    </row>
    <row r="261" spans="1:9" x14ac:dyDescent="0.25">
      <c r="A261" s="28">
        <v>311</v>
      </c>
      <c r="B261" s="41" t="s">
        <v>79</v>
      </c>
      <c r="C261" s="30">
        <f t="shared" ref="C261:G261" si="167">C262</f>
        <v>125006.26</v>
      </c>
      <c r="D261" s="30">
        <f t="shared" si="167"/>
        <v>210000</v>
      </c>
      <c r="E261" s="30">
        <f>E262</f>
        <v>0</v>
      </c>
      <c r="F261" s="30">
        <f t="shared" si="167"/>
        <v>210000</v>
      </c>
      <c r="G261" s="30">
        <f t="shared" si="167"/>
        <v>121875</v>
      </c>
      <c r="I261" s="4"/>
    </row>
    <row r="262" spans="1:9" x14ac:dyDescent="0.25">
      <c r="A262" s="31">
        <v>31111</v>
      </c>
      <c r="B262" s="42" t="s">
        <v>80</v>
      </c>
      <c r="C262" s="33">
        <v>125006.26</v>
      </c>
      <c r="D262" s="33">
        <v>210000</v>
      </c>
      <c r="E262" s="33">
        <f>F262-D262</f>
        <v>0</v>
      </c>
      <c r="F262" s="33">
        <v>210000</v>
      </c>
      <c r="G262" s="33">
        <v>121875</v>
      </c>
      <c r="I262" s="4"/>
    </row>
    <row r="263" spans="1:9" x14ac:dyDescent="0.25">
      <c r="A263" s="28">
        <v>312</v>
      </c>
      <c r="B263" s="41" t="s">
        <v>82</v>
      </c>
      <c r="C263" s="30">
        <f t="shared" ref="C263" si="168">SUM(C264:C267)</f>
        <v>18300</v>
      </c>
      <c r="D263" s="30">
        <f>SUM(D264:D267)</f>
        <v>18500</v>
      </c>
      <c r="E263" s="30">
        <f>SUM(E264:E267)</f>
        <v>0</v>
      </c>
      <c r="F263" s="30">
        <f>SUM(F264:F267)</f>
        <v>18500</v>
      </c>
      <c r="G263" s="30">
        <f t="shared" ref="G263" si="169">SUM(G264:G267)</f>
        <v>18163</v>
      </c>
      <c r="I263" s="4"/>
    </row>
    <row r="264" spans="1:9" x14ac:dyDescent="0.25">
      <c r="A264" s="31">
        <v>31212</v>
      </c>
      <c r="B264" s="42" t="s">
        <v>83</v>
      </c>
      <c r="C264" s="33">
        <v>10500</v>
      </c>
      <c r="D264" s="33">
        <v>0</v>
      </c>
      <c r="E264" s="33">
        <f>F264-D264</f>
        <v>0</v>
      </c>
      <c r="F264" s="33">
        <v>0</v>
      </c>
      <c r="G264" s="33">
        <v>0</v>
      </c>
      <c r="I264" s="4"/>
    </row>
    <row r="265" spans="1:9" x14ac:dyDescent="0.25">
      <c r="A265" s="31">
        <v>31213</v>
      </c>
      <c r="B265" s="42" t="s">
        <v>84</v>
      </c>
      <c r="C265" s="33">
        <v>1800</v>
      </c>
      <c r="D265" s="33">
        <v>0</v>
      </c>
      <c r="E265" s="33">
        <f t="shared" ref="E265:E267" si="170">F265-D265</f>
        <v>0</v>
      </c>
      <c r="F265" s="33">
        <v>0</v>
      </c>
      <c r="G265" s="33">
        <v>0</v>
      </c>
      <c r="I265" s="4"/>
    </row>
    <row r="266" spans="1:9" x14ac:dyDescent="0.25">
      <c r="A266" s="31">
        <v>31215</v>
      </c>
      <c r="B266" s="42" t="s">
        <v>86</v>
      </c>
      <c r="C266" s="33">
        <v>0</v>
      </c>
      <c r="D266" s="33">
        <v>2000</v>
      </c>
      <c r="E266" s="33">
        <f t="shared" si="170"/>
        <v>0</v>
      </c>
      <c r="F266" s="33">
        <v>2000</v>
      </c>
      <c r="G266" s="33">
        <v>1663</v>
      </c>
      <c r="I266" s="4"/>
    </row>
    <row r="267" spans="1:9" x14ac:dyDescent="0.25">
      <c r="A267" s="31">
        <v>31216</v>
      </c>
      <c r="B267" s="42" t="s">
        <v>87</v>
      </c>
      <c r="C267" s="33">
        <v>6000</v>
      </c>
      <c r="D267" s="33">
        <v>16500</v>
      </c>
      <c r="E267" s="33">
        <f t="shared" si="170"/>
        <v>0</v>
      </c>
      <c r="F267" s="33">
        <v>16500</v>
      </c>
      <c r="G267" s="33">
        <v>16500</v>
      </c>
      <c r="I267" s="4"/>
    </row>
    <row r="268" spans="1:9" x14ac:dyDescent="0.25">
      <c r="A268" s="28">
        <v>313</v>
      </c>
      <c r="B268" s="41" t="s">
        <v>88</v>
      </c>
      <c r="C268" s="30">
        <f t="shared" ref="C268:G268" si="171">C269</f>
        <v>21137.040000000001</v>
      </c>
      <c r="D268" s="30">
        <f>D269</f>
        <v>33500</v>
      </c>
      <c r="E268" s="30">
        <f>E269</f>
        <v>0</v>
      </c>
      <c r="F268" s="30">
        <f>F269</f>
        <v>33500</v>
      </c>
      <c r="G268" s="30">
        <f t="shared" si="171"/>
        <v>17881.97</v>
      </c>
      <c r="I268" s="4"/>
    </row>
    <row r="269" spans="1:9" x14ac:dyDescent="0.25">
      <c r="A269" s="31">
        <v>31321</v>
      </c>
      <c r="B269" s="42" t="s">
        <v>89</v>
      </c>
      <c r="C269" s="33">
        <v>21137.040000000001</v>
      </c>
      <c r="D269" s="33">
        <v>33500</v>
      </c>
      <c r="E269" s="33">
        <f>F269-D269</f>
        <v>0</v>
      </c>
      <c r="F269" s="33">
        <v>33500</v>
      </c>
      <c r="G269" s="33">
        <v>17881.97</v>
      </c>
      <c r="I269" s="4"/>
    </row>
    <row r="270" spans="1:9" x14ac:dyDescent="0.25">
      <c r="A270" s="25">
        <v>32</v>
      </c>
      <c r="B270" s="40" t="s">
        <v>16</v>
      </c>
      <c r="C270" s="27">
        <f>C271</f>
        <v>5695.3</v>
      </c>
      <c r="D270" s="27">
        <f t="shared" ref="D270:G270" si="172">D271</f>
        <v>13000</v>
      </c>
      <c r="E270" s="27">
        <f t="shared" si="172"/>
        <v>0</v>
      </c>
      <c r="F270" s="27">
        <f t="shared" si="172"/>
        <v>13000</v>
      </c>
      <c r="G270" s="27">
        <f t="shared" si="172"/>
        <v>9652.17</v>
      </c>
      <c r="I270" s="4"/>
    </row>
    <row r="271" spans="1:9" x14ac:dyDescent="0.25">
      <c r="A271" s="28">
        <v>321</v>
      </c>
      <c r="B271" s="41" t="s">
        <v>21</v>
      </c>
      <c r="C271" s="30">
        <f t="shared" ref="C271:G271" si="173">C272</f>
        <v>5695.3</v>
      </c>
      <c r="D271" s="30">
        <f t="shared" si="173"/>
        <v>13000</v>
      </c>
      <c r="E271" s="30">
        <f>E272</f>
        <v>0</v>
      </c>
      <c r="F271" s="30">
        <f t="shared" si="173"/>
        <v>13000</v>
      </c>
      <c r="G271" s="30">
        <f t="shared" si="173"/>
        <v>9652.17</v>
      </c>
      <c r="I271" s="4"/>
    </row>
    <row r="272" spans="1:9" x14ac:dyDescent="0.25">
      <c r="A272" s="31">
        <v>32121</v>
      </c>
      <c r="B272" s="42" t="s">
        <v>92</v>
      </c>
      <c r="C272" s="33">
        <v>5695.3</v>
      </c>
      <c r="D272" s="33">
        <v>13000</v>
      </c>
      <c r="E272" s="33">
        <f>F272-D272</f>
        <v>0</v>
      </c>
      <c r="F272" s="33">
        <v>13000</v>
      </c>
      <c r="G272" s="33">
        <v>9652.17</v>
      </c>
      <c r="I272" s="4"/>
    </row>
    <row r="273" spans="1:9" x14ac:dyDescent="0.25">
      <c r="A273" s="16" t="s">
        <v>130</v>
      </c>
      <c r="B273" s="38" t="s">
        <v>150</v>
      </c>
      <c r="C273" s="51">
        <f t="shared" ref="C273:G277" si="174">C274</f>
        <v>0</v>
      </c>
      <c r="D273" s="51">
        <f t="shared" si="174"/>
        <v>0</v>
      </c>
      <c r="E273" s="51">
        <f t="shared" si="174"/>
        <v>0</v>
      </c>
      <c r="F273" s="51">
        <f t="shared" si="174"/>
        <v>0</v>
      </c>
      <c r="G273" s="51">
        <f t="shared" si="174"/>
        <v>0</v>
      </c>
      <c r="I273" s="4"/>
    </row>
    <row r="274" spans="1:9" x14ac:dyDescent="0.25">
      <c r="A274" s="19" t="s">
        <v>103</v>
      </c>
      <c r="B274" s="7" t="s">
        <v>105</v>
      </c>
      <c r="C274" s="52">
        <f>C277</f>
        <v>0</v>
      </c>
      <c r="D274" s="52">
        <f>D277</f>
        <v>0</v>
      </c>
      <c r="E274" s="52">
        <f>E277</f>
        <v>0</v>
      </c>
      <c r="F274" s="52">
        <f>F277</f>
        <v>0</v>
      </c>
      <c r="G274" s="52">
        <f>G277</f>
        <v>0</v>
      </c>
      <c r="I274" s="4"/>
    </row>
    <row r="275" spans="1:9" x14ac:dyDescent="0.25">
      <c r="A275" s="22">
        <v>3</v>
      </c>
      <c r="B275" s="39" t="s">
        <v>15</v>
      </c>
      <c r="C275" s="53">
        <f>C276</f>
        <v>0</v>
      </c>
      <c r="D275" s="53">
        <f t="shared" ref="D275:G275" si="175">D276</f>
        <v>0</v>
      </c>
      <c r="E275" s="53">
        <f t="shared" si="175"/>
        <v>0</v>
      </c>
      <c r="F275" s="53">
        <f t="shared" si="175"/>
        <v>0</v>
      </c>
      <c r="G275" s="53">
        <f t="shared" si="175"/>
        <v>0</v>
      </c>
      <c r="I275" s="4"/>
    </row>
    <row r="276" spans="1:9" x14ac:dyDescent="0.25">
      <c r="A276" s="25">
        <v>32</v>
      </c>
      <c r="B276" s="40" t="s">
        <v>16</v>
      </c>
      <c r="C276" s="54">
        <f>C277</f>
        <v>0</v>
      </c>
      <c r="D276" s="54">
        <f t="shared" ref="D276:G276" si="176">D277</f>
        <v>0</v>
      </c>
      <c r="E276" s="54">
        <f t="shared" si="176"/>
        <v>0</v>
      </c>
      <c r="F276" s="54">
        <f t="shared" si="176"/>
        <v>0</v>
      </c>
      <c r="G276" s="54">
        <f t="shared" si="176"/>
        <v>0</v>
      </c>
      <c r="I276" s="4"/>
    </row>
    <row r="277" spans="1:9" x14ac:dyDescent="0.25">
      <c r="A277" s="28">
        <v>323</v>
      </c>
      <c r="B277" s="41" t="s">
        <v>23</v>
      </c>
      <c r="C277" s="45">
        <f t="shared" si="174"/>
        <v>0</v>
      </c>
      <c r="D277" s="45">
        <f t="shared" si="174"/>
        <v>0</v>
      </c>
      <c r="E277" s="45">
        <f t="shared" si="174"/>
        <v>0</v>
      </c>
      <c r="F277" s="45">
        <f t="shared" si="174"/>
        <v>0</v>
      </c>
      <c r="G277" s="45">
        <f t="shared" si="174"/>
        <v>0</v>
      </c>
      <c r="I277" s="4"/>
    </row>
    <row r="278" spans="1:9" x14ac:dyDescent="0.25">
      <c r="A278" s="31">
        <v>32391</v>
      </c>
      <c r="B278" s="42" t="s">
        <v>66</v>
      </c>
      <c r="C278" s="33">
        <v>0</v>
      </c>
      <c r="D278" s="33">
        <v>0</v>
      </c>
      <c r="E278" s="33">
        <f>F278-D278</f>
        <v>0</v>
      </c>
      <c r="F278" s="33">
        <v>0</v>
      </c>
      <c r="G278" s="33">
        <v>0</v>
      </c>
      <c r="I278" s="4"/>
    </row>
    <row r="279" spans="1:9" x14ac:dyDescent="0.25">
      <c r="A279" s="16" t="s">
        <v>131</v>
      </c>
      <c r="B279" s="38" t="s">
        <v>132</v>
      </c>
      <c r="C279" s="18">
        <f>C280</f>
        <v>346999.99</v>
      </c>
      <c r="D279" s="18">
        <f t="shared" ref="D279:G279" si="177">D280</f>
        <v>315000</v>
      </c>
      <c r="E279" s="18">
        <f t="shared" si="177"/>
        <v>0</v>
      </c>
      <c r="F279" s="18">
        <f t="shared" si="177"/>
        <v>315000</v>
      </c>
      <c r="G279" s="18">
        <f t="shared" si="177"/>
        <v>312065.28000000003</v>
      </c>
      <c r="I279" s="4"/>
    </row>
    <row r="280" spans="1:9" x14ac:dyDescent="0.25">
      <c r="A280" s="19" t="s">
        <v>118</v>
      </c>
      <c r="B280" s="7" t="s">
        <v>123</v>
      </c>
      <c r="C280" s="21">
        <f t="shared" ref="C280:G280" si="178">C283</f>
        <v>346999.99</v>
      </c>
      <c r="D280" s="21">
        <f t="shared" ref="D280" si="179">D283</f>
        <v>315000</v>
      </c>
      <c r="E280" s="21">
        <f>E283</f>
        <v>0</v>
      </c>
      <c r="F280" s="21">
        <f t="shared" si="178"/>
        <v>315000</v>
      </c>
      <c r="G280" s="21">
        <f t="shared" si="178"/>
        <v>312065.28000000003</v>
      </c>
      <c r="I280" s="4"/>
    </row>
    <row r="281" spans="1:9" x14ac:dyDescent="0.25">
      <c r="A281" s="22">
        <v>4</v>
      </c>
      <c r="B281" s="39" t="s">
        <v>113</v>
      </c>
      <c r="C281" s="24">
        <f>C282</f>
        <v>346999.99</v>
      </c>
      <c r="D281" s="24">
        <f t="shared" ref="D281:G282" si="180">D282</f>
        <v>315000</v>
      </c>
      <c r="E281" s="24">
        <f t="shared" si="180"/>
        <v>0</v>
      </c>
      <c r="F281" s="24">
        <f t="shared" si="180"/>
        <v>315000</v>
      </c>
      <c r="G281" s="24">
        <f t="shared" si="180"/>
        <v>312065.28000000003</v>
      </c>
      <c r="I281" s="4"/>
    </row>
    <row r="282" spans="1:9" x14ac:dyDescent="0.25">
      <c r="A282" s="25">
        <v>42</v>
      </c>
      <c r="B282" s="40" t="s">
        <v>114</v>
      </c>
      <c r="C282" s="55">
        <f>C283</f>
        <v>346999.99</v>
      </c>
      <c r="D282" s="55">
        <f t="shared" si="180"/>
        <v>315000</v>
      </c>
      <c r="E282" s="55">
        <f t="shared" si="180"/>
        <v>0</v>
      </c>
      <c r="F282" s="55">
        <f t="shared" si="180"/>
        <v>315000</v>
      </c>
      <c r="G282" s="55">
        <f t="shared" si="180"/>
        <v>312065.28000000003</v>
      </c>
      <c r="I282" s="4"/>
    </row>
    <row r="283" spans="1:9" x14ac:dyDescent="0.25">
      <c r="A283" s="28">
        <v>424</v>
      </c>
      <c r="B283" s="41" t="s">
        <v>151</v>
      </c>
      <c r="C283" s="30">
        <f t="shared" ref="C283:G283" si="181">C284</f>
        <v>346999.99</v>
      </c>
      <c r="D283" s="30">
        <f t="shared" si="181"/>
        <v>315000</v>
      </c>
      <c r="E283" s="30">
        <f t="shared" ref="D283:E283" si="182">E284</f>
        <v>0</v>
      </c>
      <c r="F283" s="30">
        <f t="shared" si="181"/>
        <v>315000</v>
      </c>
      <c r="G283" s="30">
        <f t="shared" si="181"/>
        <v>312065.28000000003</v>
      </c>
      <c r="I283" s="4"/>
    </row>
    <row r="284" spans="1:9" x14ac:dyDescent="0.25">
      <c r="A284" s="31">
        <v>42411</v>
      </c>
      <c r="B284" s="42" t="s">
        <v>152</v>
      </c>
      <c r="C284" s="33">
        <v>346999.99</v>
      </c>
      <c r="D284" s="33">
        <v>315000</v>
      </c>
      <c r="E284" s="33">
        <f>F284-D284</f>
        <v>0</v>
      </c>
      <c r="F284" s="33">
        <v>315000</v>
      </c>
      <c r="G284" s="33">
        <v>312065.28000000003</v>
      </c>
      <c r="I284" s="4"/>
    </row>
    <row r="285" spans="1:9" x14ac:dyDescent="0.25">
      <c r="A285" s="16" t="s">
        <v>134</v>
      </c>
      <c r="B285" s="38" t="s">
        <v>153</v>
      </c>
      <c r="C285" s="18">
        <f>C286+C291</f>
        <v>30891.640000000003</v>
      </c>
      <c r="D285" s="18">
        <f t="shared" ref="D285" si="183">D286+D291</f>
        <v>33600</v>
      </c>
      <c r="E285" s="18">
        <f t="shared" ref="D285:G285" si="184">E286+E291</f>
        <v>0</v>
      </c>
      <c r="F285" s="18">
        <f t="shared" si="184"/>
        <v>33600</v>
      </c>
      <c r="G285" s="18">
        <f t="shared" si="184"/>
        <v>29402.79</v>
      </c>
      <c r="I285" s="4"/>
    </row>
    <row r="286" spans="1:9" x14ac:dyDescent="0.25">
      <c r="A286" s="19" t="s">
        <v>133</v>
      </c>
      <c r="B286" s="7" t="s">
        <v>154</v>
      </c>
      <c r="C286" s="21">
        <f>C287</f>
        <v>3688.31</v>
      </c>
      <c r="D286" s="21">
        <f t="shared" ref="D286:G286" si="185">D287</f>
        <v>0</v>
      </c>
      <c r="E286" s="21">
        <f t="shared" si="185"/>
        <v>0</v>
      </c>
      <c r="F286" s="21">
        <f t="shared" si="185"/>
        <v>0</v>
      </c>
      <c r="G286" s="21">
        <f t="shared" si="185"/>
        <v>0</v>
      </c>
      <c r="I286" s="4"/>
    </row>
    <row r="287" spans="1:9" x14ac:dyDescent="0.25">
      <c r="A287" s="22">
        <v>3</v>
      </c>
      <c r="B287" s="39" t="s">
        <v>15</v>
      </c>
      <c r="C287" s="24">
        <f>C288</f>
        <v>3688.31</v>
      </c>
      <c r="D287" s="24">
        <f t="shared" ref="D287:G287" si="186">D288</f>
        <v>0</v>
      </c>
      <c r="E287" s="24">
        <f t="shared" si="186"/>
        <v>0</v>
      </c>
      <c r="F287" s="24">
        <f t="shared" si="186"/>
        <v>0</v>
      </c>
      <c r="G287" s="24">
        <f t="shared" si="186"/>
        <v>0</v>
      </c>
      <c r="I287" s="4"/>
    </row>
    <row r="288" spans="1:9" x14ac:dyDescent="0.25">
      <c r="A288" s="25">
        <v>32</v>
      </c>
      <c r="B288" s="40" t="s">
        <v>16</v>
      </c>
      <c r="C288" s="27">
        <f>C289</f>
        <v>3688.31</v>
      </c>
      <c r="D288" s="27">
        <f t="shared" ref="D288:G288" si="187">D289</f>
        <v>0</v>
      </c>
      <c r="E288" s="27">
        <f t="shared" si="187"/>
        <v>0</v>
      </c>
      <c r="F288" s="27">
        <f t="shared" si="187"/>
        <v>0</v>
      </c>
      <c r="G288" s="27">
        <f t="shared" si="187"/>
        <v>0</v>
      </c>
      <c r="I288" s="4"/>
    </row>
    <row r="289" spans="1:9" x14ac:dyDescent="0.25">
      <c r="A289" s="28">
        <v>322</v>
      </c>
      <c r="B289" s="41" t="s">
        <v>22</v>
      </c>
      <c r="C289" s="30">
        <f t="shared" ref="C289:G289" si="188">C290</f>
        <v>3688.31</v>
      </c>
      <c r="D289" s="30">
        <f t="shared" si="188"/>
        <v>0</v>
      </c>
      <c r="E289" s="30">
        <f>E290</f>
        <v>0</v>
      </c>
      <c r="F289" s="30">
        <f t="shared" si="188"/>
        <v>0</v>
      </c>
      <c r="G289" s="30">
        <f t="shared" si="188"/>
        <v>0</v>
      </c>
      <c r="I289" s="4"/>
    </row>
    <row r="290" spans="1:9" x14ac:dyDescent="0.25">
      <c r="A290" s="31">
        <v>32224</v>
      </c>
      <c r="B290" s="42" t="s">
        <v>139</v>
      </c>
      <c r="C290" s="33">
        <v>3688.31</v>
      </c>
      <c r="D290" s="33">
        <v>0</v>
      </c>
      <c r="E290" s="33">
        <f>F290-D290</f>
        <v>0</v>
      </c>
      <c r="F290" s="33">
        <v>0</v>
      </c>
      <c r="G290" s="33">
        <v>0</v>
      </c>
      <c r="I290" s="4"/>
    </row>
    <row r="291" spans="1:9" x14ac:dyDescent="0.25">
      <c r="A291" s="19" t="s">
        <v>129</v>
      </c>
      <c r="B291" s="7" t="s">
        <v>149</v>
      </c>
      <c r="C291" s="21">
        <f t="shared" ref="C291:G291" si="189">C294</f>
        <v>27203.33</v>
      </c>
      <c r="D291" s="21">
        <f t="shared" ref="D291" si="190">D294</f>
        <v>33600</v>
      </c>
      <c r="E291" s="21">
        <f>E294</f>
        <v>0</v>
      </c>
      <c r="F291" s="21">
        <f t="shared" si="189"/>
        <v>33600</v>
      </c>
      <c r="G291" s="21">
        <f t="shared" si="189"/>
        <v>29402.79</v>
      </c>
      <c r="I291" s="4"/>
    </row>
    <row r="292" spans="1:9" x14ac:dyDescent="0.25">
      <c r="A292" s="22">
        <v>3</v>
      </c>
      <c r="B292" s="39" t="s">
        <v>15</v>
      </c>
      <c r="C292" s="24">
        <f>C293</f>
        <v>27203.33</v>
      </c>
      <c r="D292" s="24">
        <f t="shared" ref="D292:G292" si="191">D293</f>
        <v>33600</v>
      </c>
      <c r="E292" s="24">
        <f t="shared" si="191"/>
        <v>0</v>
      </c>
      <c r="F292" s="24">
        <f t="shared" si="191"/>
        <v>33600</v>
      </c>
      <c r="G292" s="24">
        <f t="shared" si="191"/>
        <v>29402.79</v>
      </c>
      <c r="I292" s="4"/>
    </row>
    <row r="293" spans="1:9" x14ac:dyDescent="0.25">
      <c r="A293" s="25">
        <v>37</v>
      </c>
      <c r="B293" s="40" t="s">
        <v>138</v>
      </c>
      <c r="C293" s="27">
        <f>C294</f>
        <v>27203.33</v>
      </c>
      <c r="D293" s="27">
        <f t="shared" ref="D293:G293" si="192">D294</f>
        <v>33600</v>
      </c>
      <c r="E293" s="27">
        <f t="shared" si="192"/>
        <v>0</v>
      </c>
      <c r="F293" s="27">
        <f t="shared" si="192"/>
        <v>33600</v>
      </c>
      <c r="G293" s="27">
        <f t="shared" si="192"/>
        <v>29402.79</v>
      </c>
      <c r="I293" s="4"/>
    </row>
    <row r="294" spans="1:9" x14ac:dyDescent="0.25">
      <c r="A294" s="28">
        <v>372</v>
      </c>
      <c r="B294" s="41" t="s">
        <v>110</v>
      </c>
      <c r="C294" s="30">
        <f t="shared" ref="C294:G294" si="193">C295</f>
        <v>27203.33</v>
      </c>
      <c r="D294" s="30">
        <f t="shared" si="193"/>
        <v>33600</v>
      </c>
      <c r="E294" s="30">
        <f>E295</f>
        <v>0</v>
      </c>
      <c r="F294" s="30">
        <f t="shared" si="193"/>
        <v>33600</v>
      </c>
      <c r="G294" s="30">
        <f t="shared" si="193"/>
        <v>29402.79</v>
      </c>
      <c r="I294" s="4"/>
    </row>
    <row r="295" spans="1:9" x14ac:dyDescent="0.25">
      <c r="A295" s="31">
        <v>37224</v>
      </c>
      <c r="B295" s="42" t="s">
        <v>142</v>
      </c>
      <c r="C295" s="33">
        <v>27203.33</v>
      </c>
      <c r="D295" s="33">
        <v>33600</v>
      </c>
      <c r="E295" s="33">
        <f>F295-D295</f>
        <v>0</v>
      </c>
      <c r="F295" s="33">
        <v>33600</v>
      </c>
      <c r="G295" s="33">
        <v>29402.79</v>
      </c>
      <c r="I295" s="4"/>
    </row>
    <row r="296" spans="1:9" x14ac:dyDescent="0.25">
      <c r="A296" s="13" t="s">
        <v>135</v>
      </c>
      <c r="B296" s="56" t="s">
        <v>155</v>
      </c>
      <c r="C296" s="15">
        <f>C297</f>
        <v>184655</v>
      </c>
      <c r="D296" s="15">
        <f t="shared" ref="D296:G296" si="194">D297</f>
        <v>157000</v>
      </c>
      <c r="E296" s="15">
        <f t="shared" si="194"/>
        <v>0</v>
      </c>
      <c r="F296" s="15">
        <f t="shared" si="194"/>
        <v>157000</v>
      </c>
      <c r="G296" s="15">
        <f t="shared" si="194"/>
        <v>40400</v>
      </c>
      <c r="I296" s="4"/>
    </row>
    <row r="297" spans="1:9" x14ac:dyDescent="0.25">
      <c r="A297" s="16" t="s">
        <v>158</v>
      </c>
      <c r="B297" s="38" t="s">
        <v>136</v>
      </c>
      <c r="C297" s="18">
        <f>C298</f>
        <v>184655</v>
      </c>
      <c r="D297" s="18">
        <f t="shared" ref="D297:G297" si="195">D298</f>
        <v>157000</v>
      </c>
      <c r="E297" s="18">
        <f t="shared" ref="D297:E298" si="196">E298</f>
        <v>0</v>
      </c>
      <c r="F297" s="18">
        <f t="shared" si="195"/>
        <v>157000</v>
      </c>
      <c r="G297" s="18">
        <f t="shared" si="195"/>
        <v>40400</v>
      </c>
      <c r="I297" s="4"/>
    </row>
    <row r="298" spans="1:9" x14ac:dyDescent="0.25">
      <c r="A298" s="19" t="s">
        <v>14</v>
      </c>
      <c r="B298" s="7" t="s">
        <v>156</v>
      </c>
      <c r="C298" s="21">
        <f>C299</f>
        <v>184655</v>
      </c>
      <c r="D298" s="21">
        <f t="shared" ref="D298:G298" si="197">D299</f>
        <v>157000</v>
      </c>
      <c r="E298" s="21">
        <f t="shared" si="196"/>
        <v>0</v>
      </c>
      <c r="F298" s="21">
        <f t="shared" si="197"/>
        <v>157000</v>
      </c>
      <c r="G298" s="21">
        <f t="shared" si="197"/>
        <v>40400</v>
      </c>
      <c r="I298" s="4"/>
    </row>
    <row r="299" spans="1:9" x14ac:dyDescent="0.25">
      <c r="A299" s="22">
        <v>4</v>
      </c>
      <c r="B299" s="39" t="s">
        <v>113</v>
      </c>
      <c r="C299" s="57">
        <f>C300</f>
        <v>184655</v>
      </c>
      <c r="D299" s="57">
        <f t="shared" ref="D299:G299" si="198">D300</f>
        <v>157000</v>
      </c>
      <c r="E299" s="57">
        <f t="shared" si="198"/>
        <v>0</v>
      </c>
      <c r="F299" s="57">
        <f t="shared" si="198"/>
        <v>157000</v>
      </c>
      <c r="G299" s="57">
        <f t="shared" si="198"/>
        <v>40400</v>
      </c>
      <c r="I299" s="4"/>
    </row>
    <row r="300" spans="1:9" x14ac:dyDescent="0.25">
      <c r="A300" s="25">
        <v>42</v>
      </c>
      <c r="B300" s="40" t="s">
        <v>114</v>
      </c>
      <c r="C300" s="27">
        <f>C301+C305</f>
        <v>184655</v>
      </c>
      <c r="D300" s="27">
        <f t="shared" ref="D300" si="199">D301+D305</f>
        <v>157000</v>
      </c>
      <c r="E300" s="27">
        <f t="shared" ref="D300:G300" si="200">E301+E305</f>
        <v>0</v>
      </c>
      <c r="F300" s="27">
        <f t="shared" si="200"/>
        <v>157000</v>
      </c>
      <c r="G300" s="27">
        <f t="shared" si="200"/>
        <v>40400</v>
      </c>
      <c r="I300" s="4"/>
    </row>
    <row r="301" spans="1:9" x14ac:dyDescent="0.25">
      <c r="A301" s="28">
        <v>422</v>
      </c>
      <c r="B301" s="41" t="s">
        <v>115</v>
      </c>
      <c r="C301" s="30">
        <f t="shared" ref="C301:E301" si="201">SUM(C302:C304)</f>
        <v>184655</v>
      </c>
      <c r="D301" s="30">
        <f>SUM(D302:D304)</f>
        <v>137000</v>
      </c>
      <c r="E301" s="30">
        <f t="shared" si="201"/>
        <v>0</v>
      </c>
      <c r="F301" s="30">
        <f>SUM(F302:F304)</f>
        <v>137000</v>
      </c>
      <c r="G301" s="30">
        <f>SUM(G302:G304)</f>
        <v>40400</v>
      </c>
      <c r="I301" s="4"/>
    </row>
    <row r="302" spans="1:9" x14ac:dyDescent="0.25">
      <c r="A302" s="31">
        <v>42211</v>
      </c>
      <c r="B302" s="42" t="s">
        <v>116</v>
      </c>
      <c r="C302" s="33">
        <v>27947.5</v>
      </c>
      <c r="D302" s="33">
        <v>20000</v>
      </c>
      <c r="E302" s="33">
        <f>F302-D302</f>
        <v>0</v>
      </c>
      <c r="F302" s="33">
        <v>20000</v>
      </c>
      <c r="G302" s="33">
        <v>20000</v>
      </c>
      <c r="I302" s="4"/>
    </row>
    <row r="303" spans="1:9" x14ac:dyDescent="0.25">
      <c r="A303" s="31">
        <v>42219</v>
      </c>
      <c r="B303" s="42" t="s">
        <v>122</v>
      </c>
      <c r="C303" s="33">
        <v>156707.5</v>
      </c>
      <c r="D303" s="33">
        <v>67000</v>
      </c>
      <c r="E303" s="33">
        <f t="shared" ref="E303:E304" si="202">F303-D303</f>
        <v>0</v>
      </c>
      <c r="F303" s="33">
        <v>67000</v>
      </c>
      <c r="G303" s="33">
        <v>0</v>
      </c>
      <c r="I303" s="4"/>
    </row>
    <row r="304" spans="1:9" x14ac:dyDescent="0.25">
      <c r="A304" s="31">
        <v>42231</v>
      </c>
      <c r="B304" s="42" t="s">
        <v>117</v>
      </c>
      <c r="C304" s="33">
        <v>0</v>
      </c>
      <c r="D304" s="33">
        <v>50000</v>
      </c>
      <c r="E304" s="33">
        <f t="shared" si="202"/>
        <v>0</v>
      </c>
      <c r="F304" s="33">
        <v>50000</v>
      </c>
      <c r="G304" s="33">
        <v>20400</v>
      </c>
      <c r="I304" s="4"/>
    </row>
    <row r="305" spans="1:13" x14ac:dyDescent="0.25">
      <c r="A305" s="28">
        <v>424</v>
      </c>
      <c r="B305" s="41" t="s">
        <v>151</v>
      </c>
      <c r="C305" s="30">
        <f>C306</f>
        <v>0</v>
      </c>
      <c r="D305" s="30">
        <f t="shared" ref="D305:G305" si="203">D306</f>
        <v>20000</v>
      </c>
      <c r="E305" s="30">
        <f t="shared" si="203"/>
        <v>0</v>
      </c>
      <c r="F305" s="30">
        <f t="shared" si="203"/>
        <v>20000</v>
      </c>
      <c r="G305" s="30">
        <f t="shared" si="203"/>
        <v>0</v>
      </c>
      <c r="I305" s="4"/>
    </row>
    <row r="306" spans="1:13" x14ac:dyDescent="0.25">
      <c r="A306" s="31">
        <v>42411</v>
      </c>
      <c r="B306" s="42" t="s">
        <v>152</v>
      </c>
      <c r="C306" s="33">
        <v>0</v>
      </c>
      <c r="D306" s="33">
        <v>20000</v>
      </c>
      <c r="E306" s="33">
        <f>F306-D306</f>
        <v>0</v>
      </c>
      <c r="F306" s="33">
        <v>20000</v>
      </c>
      <c r="G306" s="33">
        <v>0</v>
      </c>
      <c r="I306" s="4"/>
    </row>
    <row r="307" spans="1:13" ht="26.25" x14ac:dyDescent="0.25">
      <c r="A307" s="13" t="s">
        <v>137</v>
      </c>
      <c r="B307" s="56" t="s">
        <v>157</v>
      </c>
      <c r="C307" s="15">
        <f>C308</f>
        <v>10528.2</v>
      </c>
      <c r="D307" s="15">
        <f t="shared" ref="D307:G307" si="204">D308</f>
        <v>84000</v>
      </c>
      <c r="E307" s="15">
        <f t="shared" si="204"/>
        <v>0</v>
      </c>
      <c r="F307" s="15">
        <f t="shared" si="204"/>
        <v>84000</v>
      </c>
      <c r="G307" s="15">
        <f t="shared" si="204"/>
        <v>14250</v>
      </c>
      <c r="I307" s="4"/>
    </row>
    <row r="308" spans="1:13" x14ac:dyDescent="0.25">
      <c r="A308" s="16" t="s">
        <v>159</v>
      </c>
      <c r="B308" s="38" t="s">
        <v>136</v>
      </c>
      <c r="C308" s="18">
        <f>C309+C315</f>
        <v>10528.2</v>
      </c>
      <c r="D308" s="18">
        <f t="shared" ref="D308:F308" si="205">D309+D315</f>
        <v>84000</v>
      </c>
      <c r="E308" s="18">
        <f>E309+E315</f>
        <v>0</v>
      </c>
      <c r="F308" s="18">
        <f t="shared" si="205"/>
        <v>84000</v>
      </c>
      <c r="G308" s="18">
        <f>G309+G315</f>
        <v>14250</v>
      </c>
      <c r="I308" s="4"/>
    </row>
    <row r="309" spans="1:13" x14ac:dyDescent="0.25">
      <c r="A309" s="19" t="s">
        <v>104</v>
      </c>
      <c r="B309" s="7" t="s">
        <v>109</v>
      </c>
      <c r="C309" s="21">
        <f>C310</f>
        <v>10528.2</v>
      </c>
      <c r="D309" s="21">
        <f>D310</f>
        <v>12000</v>
      </c>
      <c r="E309" s="21">
        <f>E310</f>
        <v>0</v>
      </c>
      <c r="F309" s="21">
        <f>F310</f>
        <v>12000</v>
      </c>
      <c r="G309" s="21">
        <f>G310</f>
        <v>0</v>
      </c>
      <c r="I309" s="4"/>
    </row>
    <row r="310" spans="1:13" x14ac:dyDescent="0.25">
      <c r="A310" s="22">
        <v>4</v>
      </c>
      <c r="B310" s="39" t="s">
        <v>113</v>
      </c>
      <c r="C310" s="24">
        <f>C311</f>
        <v>10528.2</v>
      </c>
      <c r="D310" s="24">
        <f t="shared" ref="D310:G310" si="206">D311</f>
        <v>12000</v>
      </c>
      <c r="E310" s="24">
        <f t="shared" si="206"/>
        <v>0</v>
      </c>
      <c r="F310" s="24">
        <f t="shared" si="206"/>
        <v>12000</v>
      </c>
      <c r="G310" s="24">
        <f t="shared" si="206"/>
        <v>0</v>
      </c>
      <c r="I310" s="4"/>
    </row>
    <row r="311" spans="1:13" x14ac:dyDescent="0.25">
      <c r="A311" s="25">
        <v>42</v>
      </c>
      <c r="B311" s="40" t="s">
        <v>114</v>
      </c>
      <c r="C311" s="27">
        <f>C312</f>
        <v>10528.2</v>
      </c>
      <c r="D311" s="27">
        <f t="shared" ref="D311:G311" si="207">D312</f>
        <v>12000</v>
      </c>
      <c r="E311" s="27">
        <f t="shared" si="207"/>
        <v>0</v>
      </c>
      <c r="F311" s="27">
        <f t="shared" si="207"/>
        <v>12000</v>
      </c>
      <c r="G311" s="27">
        <f t="shared" si="207"/>
        <v>0</v>
      </c>
      <c r="I311" s="4"/>
    </row>
    <row r="312" spans="1:13" x14ac:dyDescent="0.25">
      <c r="A312" s="28">
        <v>422</v>
      </c>
      <c r="B312" s="41" t="s">
        <v>115</v>
      </c>
      <c r="C312" s="30">
        <f t="shared" ref="C312:D312" si="208">SUM(C313:C314)</f>
        <v>10528.2</v>
      </c>
      <c r="D312" s="30">
        <f t="shared" si="208"/>
        <v>12000</v>
      </c>
      <c r="E312" s="30">
        <f t="shared" ref="D312:G312" si="209">SUM(E313:E314)</f>
        <v>0</v>
      </c>
      <c r="F312" s="30">
        <f t="shared" si="209"/>
        <v>12000</v>
      </c>
      <c r="G312" s="30">
        <f t="shared" si="209"/>
        <v>0</v>
      </c>
      <c r="I312" s="4"/>
    </row>
    <row r="313" spans="1:13" x14ac:dyDescent="0.25">
      <c r="A313" s="31">
        <v>42222</v>
      </c>
      <c r="B313" s="42" t="s">
        <v>143</v>
      </c>
      <c r="C313" s="33">
        <v>10528.2</v>
      </c>
      <c r="D313" s="33">
        <v>0</v>
      </c>
      <c r="E313" s="33">
        <f>F313-D313</f>
        <v>0</v>
      </c>
      <c r="F313" s="33">
        <v>0</v>
      </c>
      <c r="G313" s="33">
        <v>0</v>
      </c>
      <c r="I313" s="4"/>
    </row>
    <row r="314" spans="1:13" x14ac:dyDescent="0.25">
      <c r="A314" s="31">
        <v>42231</v>
      </c>
      <c r="B314" s="42" t="s">
        <v>117</v>
      </c>
      <c r="C314" s="33">
        <v>0</v>
      </c>
      <c r="D314" s="33">
        <v>12000</v>
      </c>
      <c r="E314" s="33">
        <f>F314-D314</f>
        <v>0</v>
      </c>
      <c r="F314" s="33">
        <v>12000</v>
      </c>
      <c r="G314" s="33">
        <v>0</v>
      </c>
      <c r="I314" s="4"/>
    </row>
    <row r="315" spans="1:13" x14ac:dyDescent="0.25">
      <c r="A315" s="19" t="s">
        <v>118</v>
      </c>
      <c r="B315" s="7" t="s">
        <v>123</v>
      </c>
      <c r="C315" s="21">
        <f t="shared" ref="C315:G315" si="210">C318</f>
        <v>0</v>
      </c>
      <c r="D315" s="21">
        <f t="shared" ref="D315" si="211">D318</f>
        <v>72000</v>
      </c>
      <c r="E315" s="21">
        <f t="shared" si="210"/>
        <v>0</v>
      </c>
      <c r="F315" s="21">
        <f t="shared" si="210"/>
        <v>72000</v>
      </c>
      <c r="G315" s="21">
        <f t="shared" si="210"/>
        <v>14250</v>
      </c>
      <c r="I315" s="4"/>
    </row>
    <row r="316" spans="1:13" x14ac:dyDescent="0.25">
      <c r="A316" s="22">
        <v>4</v>
      </c>
      <c r="B316" s="39" t="s">
        <v>113</v>
      </c>
      <c r="C316" s="24">
        <f>C317</f>
        <v>0</v>
      </c>
      <c r="D316" s="24">
        <f>D317</f>
        <v>72000</v>
      </c>
      <c r="E316" s="24">
        <f t="shared" ref="D316:G316" si="212">E317</f>
        <v>0</v>
      </c>
      <c r="F316" s="24">
        <f>F317</f>
        <v>72000</v>
      </c>
      <c r="G316" s="24">
        <f t="shared" si="212"/>
        <v>14250</v>
      </c>
      <c r="I316" s="4"/>
    </row>
    <row r="317" spans="1:13" x14ac:dyDescent="0.25">
      <c r="A317" s="25">
        <v>42</v>
      </c>
      <c r="B317" s="40" t="s">
        <v>114</v>
      </c>
      <c r="C317" s="60">
        <f>C318</f>
        <v>0</v>
      </c>
      <c r="D317" s="62">
        <f>D318</f>
        <v>72000</v>
      </c>
      <c r="E317" s="62">
        <f>E318</f>
        <v>0</v>
      </c>
      <c r="F317" s="62">
        <f>F318</f>
        <v>72000</v>
      </c>
      <c r="G317" s="62">
        <f>G318</f>
        <v>14250</v>
      </c>
    </row>
    <row r="318" spans="1:13" x14ac:dyDescent="0.25">
      <c r="A318" s="28">
        <v>422</v>
      </c>
      <c r="B318" s="41" t="s">
        <v>115</v>
      </c>
      <c r="C318" s="61">
        <f>C319</f>
        <v>0</v>
      </c>
      <c r="D318" s="61">
        <f t="shared" ref="D318" si="213">SUM(D319:D321)</f>
        <v>72000</v>
      </c>
      <c r="E318" s="61">
        <f t="shared" ref="E318:F318" si="214">SUM(E319:E321)</f>
        <v>0</v>
      </c>
      <c r="F318" s="61">
        <f t="shared" si="214"/>
        <v>72000</v>
      </c>
      <c r="G318" s="61">
        <f>G319</f>
        <v>14250</v>
      </c>
    </row>
    <row r="319" spans="1:13" x14ac:dyDescent="0.25">
      <c r="A319" s="58">
        <v>42211</v>
      </c>
      <c r="B319" s="42" t="s">
        <v>116</v>
      </c>
      <c r="C319" s="33">
        <v>0</v>
      </c>
      <c r="D319" s="33">
        <v>21000</v>
      </c>
      <c r="E319" s="33">
        <f>F319-D319</f>
        <v>0</v>
      </c>
      <c r="F319" s="33">
        <v>21000</v>
      </c>
      <c r="G319" s="33">
        <v>14250</v>
      </c>
      <c r="I319" s="4"/>
      <c r="J319" s="4"/>
      <c r="K319" s="4"/>
      <c r="L319" s="4"/>
      <c r="M319" s="4"/>
    </row>
    <row r="320" spans="1:13" x14ac:dyDescent="0.25">
      <c r="A320" s="31">
        <v>42219</v>
      </c>
      <c r="B320" s="42" t="s">
        <v>122</v>
      </c>
      <c r="C320" s="33">
        <v>0</v>
      </c>
      <c r="D320" s="33">
        <v>35000</v>
      </c>
      <c r="E320" s="33">
        <f t="shared" ref="E320:E321" si="215">F320-D320</f>
        <v>0</v>
      </c>
      <c r="F320" s="33">
        <v>35000</v>
      </c>
      <c r="G320" s="33">
        <v>0</v>
      </c>
      <c r="I320" s="4"/>
      <c r="J320" s="4"/>
      <c r="K320" s="4"/>
      <c r="L320" s="4"/>
      <c r="M320" s="4"/>
    </row>
    <row r="321" spans="1:13" x14ac:dyDescent="0.25">
      <c r="A321" s="31">
        <v>42231</v>
      </c>
      <c r="B321" s="42" t="s">
        <v>117</v>
      </c>
      <c r="C321" s="33">
        <v>0</v>
      </c>
      <c r="D321" s="33">
        <v>16000</v>
      </c>
      <c r="E321" s="33">
        <f t="shared" si="215"/>
        <v>0</v>
      </c>
      <c r="F321" s="33">
        <v>16000</v>
      </c>
      <c r="G321" s="33">
        <v>20400</v>
      </c>
      <c r="I321" s="4"/>
      <c r="J321" s="4"/>
      <c r="K321" s="4"/>
      <c r="L321" s="4"/>
      <c r="M321" s="4"/>
    </row>
    <row r="322" spans="1:13" x14ac:dyDescent="0.25">
      <c r="A322" s="8"/>
      <c r="I322" s="4"/>
      <c r="J322" s="4"/>
      <c r="K322" s="4"/>
      <c r="L322" s="4"/>
      <c r="M322" s="4"/>
    </row>
    <row r="323" spans="1:13" x14ac:dyDescent="0.25">
      <c r="B323" t="s">
        <v>12</v>
      </c>
      <c r="D323" t="s">
        <v>13</v>
      </c>
      <c r="F323" t="s">
        <v>13</v>
      </c>
    </row>
    <row r="324" spans="1:13" x14ac:dyDescent="0.25">
      <c r="B324" t="s">
        <v>10</v>
      </c>
      <c r="D324" t="s">
        <v>11</v>
      </c>
      <c r="F324" t="s">
        <v>11</v>
      </c>
    </row>
  </sheetData>
  <pageMargins left="0.7" right="0.7" top="0.75" bottom="0.75" header="0.3" footer="0.3"/>
  <pageSetup paperSize="9" scale="56" fitToHeight="0" orientation="landscape" r:id="rId1"/>
  <ignoredErrors>
    <ignoredError sqref="E14 E27 E49 E56 E91:E92 E114:E116 E123:E133 E191 E207 E256:E258 E63:E65 E68:E80 E82:E89 E102:E104 E111 E180 E235:E237 E319 E138:E141 E143:E167 E169:E172 E176:E177 E197:E200 E202:E205 E222:E224 E229:E230 E246:E254 E240:E242 E263:E269 E271:E274 E277:E278 E280:G280 E283:E284 E289:E291 E294:E295 E301:E306 E312:E313 G99 E108:E109 C280 E59:G59 C59 E315 C308 E308:G308" formula="1"/>
    <ignoredError sqref="F14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Normal="100" workbookViewId="0">
      <selection activeCell="J24" sqref="J24"/>
    </sheetView>
  </sheetViews>
  <sheetFormatPr defaultRowHeight="15" x14ac:dyDescent="0.25"/>
  <cols>
    <col min="1" max="1" width="19.85546875" customWidth="1"/>
    <col min="2" max="2" width="59.85546875" customWidth="1"/>
    <col min="3" max="3" width="14.7109375" customWidth="1"/>
    <col min="4" max="4" width="15.5703125" customWidth="1"/>
    <col min="5" max="5" width="13.5703125" customWidth="1"/>
    <col min="6" max="6" width="12.28515625" customWidth="1"/>
    <col min="14" max="14" width="12.7109375" bestFit="1" customWidth="1"/>
  </cols>
  <sheetData>
    <row r="1" spans="1:14" ht="25.5" x14ac:dyDescent="0.25">
      <c r="A1" s="73" t="s">
        <v>27</v>
      </c>
      <c r="B1" s="73" t="s">
        <v>28</v>
      </c>
      <c r="C1" s="74" t="s">
        <v>0</v>
      </c>
      <c r="D1" s="74" t="s">
        <v>214</v>
      </c>
      <c r="E1" s="74" t="s">
        <v>213</v>
      </c>
      <c r="F1" s="74" t="s">
        <v>212</v>
      </c>
    </row>
    <row r="2" spans="1:14" x14ac:dyDescent="0.25">
      <c r="A2" s="75"/>
      <c r="B2" s="76" t="s">
        <v>176</v>
      </c>
      <c r="C2" s="77">
        <f>C3+C22+C108+C115</f>
        <v>13389973.120000001</v>
      </c>
      <c r="D2" s="77">
        <f t="shared" ref="D2" si="0">D3+D22+D108+D115</f>
        <v>14057500</v>
      </c>
      <c r="E2" s="77">
        <f>F2-D2</f>
        <v>91300</v>
      </c>
      <c r="F2" s="77">
        <f>F3+F22+F108+F115</f>
        <v>14148800</v>
      </c>
      <c r="M2" t="s">
        <v>162</v>
      </c>
      <c r="N2" s="3">
        <f>F24+F57+F62+F69+F75+F86+F122</f>
        <v>1441700</v>
      </c>
    </row>
    <row r="3" spans="1:14" x14ac:dyDescent="0.25">
      <c r="A3" s="78" t="s">
        <v>20</v>
      </c>
      <c r="B3" s="79" t="s">
        <v>19</v>
      </c>
      <c r="C3" s="80">
        <f>C4+C10+C16</f>
        <v>10996280.880000001</v>
      </c>
      <c r="D3" s="80">
        <f t="shared" ref="D3" si="1">D4+D10+D16</f>
        <v>11154000</v>
      </c>
      <c r="E3" s="80">
        <f t="shared" ref="E3:E66" si="2">F3-D3</f>
        <v>253400</v>
      </c>
      <c r="F3" s="80">
        <f t="shared" ref="D3:F3" si="3">F4+F10+F16</f>
        <v>11407400</v>
      </c>
      <c r="M3" t="s">
        <v>215</v>
      </c>
      <c r="N3" s="3">
        <f>F5+F11+F110</f>
        <v>1357900</v>
      </c>
    </row>
    <row r="4" spans="1:14" x14ac:dyDescent="0.25">
      <c r="A4" s="81" t="s">
        <v>74</v>
      </c>
      <c r="B4" s="82" t="s">
        <v>18</v>
      </c>
      <c r="C4" s="83">
        <f>C5</f>
        <v>1047000</v>
      </c>
      <c r="D4" s="83">
        <f t="shared" ref="D4:F7" si="4">D5</f>
        <v>1059000</v>
      </c>
      <c r="E4" s="97">
        <f t="shared" si="2"/>
        <v>0</v>
      </c>
      <c r="F4" s="83">
        <f t="shared" si="4"/>
        <v>1059000</v>
      </c>
      <c r="M4" t="s">
        <v>163</v>
      </c>
      <c r="N4" s="3">
        <f>F16</f>
        <v>10206500</v>
      </c>
    </row>
    <row r="5" spans="1:14" x14ac:dyDescent="0.25">
      <c r="A5" s="84" t="s">
        <v>14</v>
      </c>
      <c r="B5" s="85" t="s">
        <v>17</v>
      </c>
      <c r="C5" s="86">
        <f>C6</f>
        <v>1047000</v>
      </c>
      <c r="D5" s="86">
        <f t="shared" si="4"/>
        <v>1059000</v>
      </c>
      <c r="E5" s="104">
        <f t="shared" si="2"/>
        <v>0</v>
      </c>
      <c r="F5" s="86">
        <f t="shared" si="4"/>
        <v>1059000</v>
      </c>
      <c r="M5" t="s">
        <v>216</v>
      </c>
      <c r="N5" s="3">
        <f>F29+F117</f>
        <v>20000</v>
      </c>
    </row>
    <row r="6" spans="1:14" x14ac:dyDescent="0.25">
      <c r="A6" s="87">
        <v>6</v>
      </c>
      <c r="B6" s="88" t="s">
        <v>177</v>
      </c>
      <c r="C6" s="89">
        <f>C7</f>
        <v>1047000</v>
      </c>
      <c r="D6" s="89">
        <f t="shared" si="4"/>
        <v>1059000</v>
      </c>
      <c r="E6" s="77">
        <f t="shared" si="2"/>
        <v>0</v>
      </c>
      <c r="F6" s="89">
        <f t="shared" si="4"/>
        <v>1059000</v>
      </c>
      <c r="M6" t="s">
        <v>165</v>
      </c>
      <c r="N6" s="3">
        <f>F39+F92+F127</f>
        <v>695700</v>
      </c>
    </row>
    <row r="7" spans="1:14" x14ac:dyDescent="0.25">
      <c r="A7" s="75">
        <v>67</v>
      </c>
      <c r="B7" s="90" t="s">
        <v>178</v>
      </c>
      <c r="C7" s="91">
        <f>C8</f>
        <v>1047000</v>
      </c>
      <c r="D7" s="91">
        <f t="shared" si="4"/>
        <v>1059000</v>
      </c>
      <c r="E7" s="77">
        <f t="shared" si="2"/>
        <v>0</v>
      </c>
      <c r="F7" s="91">
        <f t="shared" si="4"/>
        <v>1059000</v>
      </c>
      <c r="M7" t="s">
        <v>166</v>
      </c>
      <c r="N7" s="3">
        <f>F103+F80</f>
        <v>308600</v>
      </c>
    </row>
    <row r="8" spans="1:14" x14ac:dyDescent="0.25">
      <c r="A8" s="75">
        <v>671</v>
      </c>
      <c r="B8" s="92" t="s">
        <v>179</v>
      </c>
      <c r="C8" s="93">
        <f t="shared" ref="C8:F8" si="5">C9</f>
        <v>1047000</v>
      </c>
      <c r="D8" s="93">
        <f t="shared" si="5"/>
        <v>1059000</v>
      </c>
      <c r="E8" s="77">
        <f t="shared" si="2"/>
        <v>0</v>
      </c>
      <c r="F8" s="93">
        <f t="shared" si="5"/>
        <v>1059000</v>
      </c>
      <c r="M8" t="s">
        <v>167</v>
      </c>
      <c r="N8" s="3">
        <f>F34</f>
        <v>118400</v>
      </c>
    </row>
    <row r="9" spans="1:14" x14ac:dyDescent="0.25">
      <c r="A9" s="75">
        <v>67111</v>
      </c>
      <c r="B9" s="92" t="s">
        <v>180</v>
      </c>
      <c r="C9" s="91">
        <v>1047000</v>
      </c>
      <c r="D9" s="91">
        <v>1059000</v>
      </c>
      <c r="E9" s="77">
        <f t="shared" si="2"/>
        <v>0</v>
      </c>
      <c r="F9" s="91">
        <v>1059000</v>
      </c>
      <c r="M9" t="s">
        <v>168</v>
      </c>
      <c r="N9" s="3">
        <f>F98</f>
        <v>0</v>
      </c>
    </row>
    <row r="10" spans="1:14" ht="26.25" x14ac:dyDescent="0.25">
      <c r="A10" s="81" t="s">
        <v>181</v>
      </c>
      <c r="B10" s="94" t="s">
        <v>182</v>
      </c>
      <c r="C10" s="83">
        <f t="shared" ref="C10:F14" si="6">C11</f>
        <v>29612.5</v>
      </c>
      <c r="D10" s="83">
        <f t="shared" si="6"/>
        <v>70000</v>
      </c>
      <c r="E10" s="97">
        <f t="shared" si="2"/>
        <v>71900</v>
      </c>
      <c r="F10" s="83">
        <f t="shared" si="6"/>
        <v>141900</v>
      </c>
      <c r="N10" s="107">
        <f>SUM(N2:N9)</f>
        <v>14148800</v>
      </c>
    </row>
    <row r="11" spans="1:14" x14ac:dyDescent="0.25">
      <c r="A11" s="84" t="s">
        <v>14</v>
      </c>
      <c r="B11" s="85" t="s">
        <v>17</v>
      </c>
      <c r="C11" s="86">
        <f>C12</f>
        <v>29612.5</v>
      </c>
      <c r="D11" s="86">
        <f t="shared" si="6"/>
        <v>70000</v>
      </c>
      <c r="E11" s="104">
        <f t="shared" si="2"/>
        <v>71900</v>
      </c>
      <c r="F11" s="86">
        <f t="shared" si="6"/>
        <v>141900</v>
      </c>
    </row>
    <row r="12" spans="1:14" x14ac:dyDescent="0.25">
      <c r="A12" s="87">
        <v>6</v>
      </c>
      <c r="B12" s="88" t="s">
        <v>177</v>
      </c>
      <c r="C12" s="89">
        <f>C13</f>
        <v>29612.5</v>
      </c>
      <c r="D12" s="89">
        <f t="shared" si="6"/>
        <v>70000</v>
      </c>
      <c r="E12" s="77">
        <f t="shared" si="2"/>
        <v>71900</v>
      </c>
      <c r="F12" s="89">
        <f t="shared" si="6"/>
        <v>141900</v>
      </c>
    </row>
    <row r="13" spans="1:14" x14ac:dyDescent="0.25">
      <c r="A13" s="75">
        <v>67</v>
      </c>
      <c r="B13" s="95" t="s">
        <v>178</v>
      </c>
      <c r="C13" s="91">
        <f>C14</f>
        <v>29612.5</v>
      </c>
      <c r="D13" s="91">
        <f t="shared" si="6"/>
        <v>70000</v>
      </c>
      <c r="E13" s="77">
        <f t="shared" si="2"/>
        <v>71900</v>
      </c>
      <c r="F13" s="91">
        <f t="shared" si="6"/>
        <v>141900</v>
      </c>
    </row>
    <row r="14" spans="1:14" x14ac:dyDescent="0.25">
      <c r="A14" s="75">
        <v>671</v>
      </c>
      <c r="B14" s="92" t="s">
        <v>179</v>
      </c>
      <c r="C14" s="93">
        <f t="shared" si="6"/>
        <v>29612.5</v>
      </c>
      <c r="D14" s="93">
        <f t="shared" si="6"/>
        <v>70000</v>
      </c>
      <c r="E14" s="77">
        <f t="shared" si="2"/>
        <v>71900</v>
      </c>
      <c r="F14" s="93">
        <f t="shared" si="6"/>
        <v>141900</v>
      </c>
    </row>
    <row r="15" spans="1:14" x14ac:dyDescent="0.25">
      <c r="A15" s="75">
        <v>67111</v>
      </c>
      <c r="B15" s="92" t="s">
        <v>180</v>
      </c>
      <c r="C15" s="91">
        <v>29612.5</v>
      </c>
      <c r="D15" s="91">
        <v>70000</v>
      </c>
      <c r="E15" s="77">
        <f t="shared" si="2"/>
        <v>71900</v>
      </c>
      <c r="F15" s="91">
        <v>141900</v>
      </c>
    </row>
    <row r="16" spans="1:14" x14ac:dyDescent="0.25">
      <c r="A16" s="81" t="s">
        <v>183</v>
      </c>
      <c r="B16" s="81" t="s">
        <v>76</v>
      </c>
      <c r="C16" s="83">
        <f t="shared" ref="C16:F20" si="7">C17</f>
        <v>9919668.3800000008</v>
      </c>
      <c r="D16" s="83">
        <f t="shared" si="7"/>
        <v>10025000</v>
      </c>
      <c r="E16" s="97">
        <f t="shared" si="2"/>
        <v>181500</v>
      </c>
      <c r="F16" s="83">
        <f t="shared" si="7"/>
        <v>10206500</v>
      </c>
    </row>
    <row r="17" spans="1:6" x14ac:dyDescent="0.25">
      <c r="A17" s="84" t="s">
        <v>31</v>
      </c>
      <c r="B17" s="84" t="s">
        <v>184</v>
      </c>
      <c r="C17" s="86">
        <f>C18</f>
        <v>9919668.3800000008</v>
      </c>
      <c r="D17" s="86">
        <f t="shared" si="7"/>
        <v>10025000</v>
      </c>
      <c r="E17" s="104">
        <f t="shared" si="2"/>
        <v>181500</v>
      </c>
      <c r="F17" s="86">
        <f t="shared" si="7"/>
        <v>10206500</v>
      </c>
    </row>
    <row r="18" spans="1:6" x14ac:dyDescent="0.25">
      <c r="A18" s="87">
        <v>6</v>
      </c>
      <c r="B18" s="88" t="s">
        <v>177</v>
      </c>
      <c r="C18" s="89">
        <f>C19</f>
        <v>9919668.3800000008</v>
      </c>
      <c r="D18" s="89">
        <f t="shared" si="7"/>
        <v>10025000</v>
      </c>
      <c r="E18" s="77">
        <f t="shared" si="2"/>
        <v>181500</v>
      </c>
      <c r="F18" s="89">
        <f t="shared" si="7"/>
        <v>10206500</v>
      </c>
    </row>
    <row r="19" spans="1:6" x14ac:dyDescent="0.25">
      <c r="A19" s="75">
        <v>63</v>
      </c>
      <c r="B19" s="90" t="s">
        <v>185</v>
      </c>
      <c r="C19" s="91">
        <f>C20</f>
        <v>9919668.3800000008</v>
      </c>
      <c r="D19" s="91">
        <f t="shared" si="7"/>
        <v>10025000</v>
      </c>
      <c r="E19" s="77">
        <f t="shared" si="2"/>
        <v>181500</v>
      </c>
      <c r="F19" s="91">
        <f t="shared" si="7"/>
        <v>10206500</v>
      </c>
    </row>
    <row r="20" spans="1:6" x14ac:dyDescent="0.25">
      <c r="A20" s="75">
        <v>636</v>
      </c>
      <c r="B20" s="92" t="s">
        <v>186</v>
      </c>
      <c r="C20" s="93">
        <f t="shared" si="7"/>
        <v>9919668.3800000008</v>
      </c>
      <c r="D20" s="93">
        <f t="shared" si="7"/>
        <v>10025000</v>
      </c>
      <c r="E20" s="77">
        <f t="shared" si="2"/>
        <v>181500</v>
      </c>
      <c r="F20" s="93">
        <f t="shared" si="7"/>
        <v>10206500</v>
      </c>
    </row>
    <row r="21" spans="1:6" x14ac:dyDescent="0.25">
      <c r="A21" s="75">
        <v>63612</v>
      </c>
      <c r="B21" s="92" t="s">
        <v>187</v>
      </c>
      <c r="C21" s="91">
        <v>9919668.3800000008</v>
      </c>
      <c r="D21" s="91">
        <v>10025000</v>
      </c>
      <c r="E21" s="77">
        <f t="shared" si="2"/>
        <v>181500</v>
      </c>
      <c r="F21" s="91">
        <v>10206500</v>
      </c>
    </row>
    <row r="22" spans="1:6" ht="26.25" x14ac:dyDescent="0.25">
      <c r="A22" s="78" t="s">
        <v>101</v>
      </c>
      <c r="B22" s="96" t="s">
        <v>107</v>
      </c>
      <c r="C22" s="80">
        <f>C23+C56+C68+C74+C91+C97+C62</f>
        <v>2198509.04</v>
      </c>
      <c r="D22" s="80">
        <f t="shared" ref="D22" si="8">D23+D56+D68+D74+D91+D97+D62</f>
        <v>2722500</v>
      </c>
      <c r="E22" s="80">
        <f t="shared" si="2"/>
        <v>-222100</v>
      </c>
      <c r="F22" s="80">
        <f>F23+F56+F68+F74+F91+F97+F62</f>
        <v>2500400</v>
      </c>
    </row>
    <row r="23" spans="1:6" x14ac:dyDescent="0.25">
      <c r="A23" s="81" t="s">
        <v>102</v>
      </c>
      <c r="B23" s="81" t="s">
        <v>106</v>
      </c>
      <c r="C23" s="97">
        <f>C24+C29+C34+C39</f>
        <v>825802.8899999999</v>
      </c>
      <c r="D23" s="97">
        <f t="shared" ref="D23" si="9">D24+D29+D34+D39</f>
        <v>916800</v>
      </c>
      <c r="E23" s="97">
        <f t="shared" si="2"/>
        <v>-101700</v>
      </c>
      <c r="F23" s="97">
        <f t="shared" ref="D23:F23" si="10">F24+F29+F34+F39</f>
        <v>815100</v>
      </c>
    </row>
    <row r="24" spans="1:6" x14ac:dyDescent="0.25">
      <c r="A24" s="84" t="s">
        <v>103</v>
      </c>
      <c r="B24" s="84" t="s">
        <v>105</v>
      </c>
      <c r="C24" s="98">
        <f>C25</f>
        <v>353344.54</v>
      </c>
      <c r="D24" s="98">
        <f t="shared" ref="D24:F26" si="11">D25</f>
        <v>429700</v>
      </c>
      <c r="E24" s="104">
        <f t="shared" si="2"/>
        <v>-49700</v>
      </c>
      <c r="F24" s="98">
        <f t="shared" si="11"/>
        <v>380000</v>
      </c>
    </row>
    <row r="25" spans="1:6" x14ac:dyDescent="0.25">
      <c r="A25" s="87">
        <v>6</v>
      </c>
      <c r="B25" s="88" t="s">
        <v>177</v>
      </c>
      <c r="C25" s="99">
        <f>C26</f>
        <v>353344.54</v>
      </c>
      <c r="D25" s="99">
        <f t="shared" si="11"/>
        <v>429700</v>
      </c>
      <c r="E25" s="77">
        <f t="shared" si="2"/>
        <v>-49700</v>
      </c>
      <c r="F25" s="99">
        <f t="shared" si="11"/>
        <v>380000</v>
      </c>
    </row>
    <row r="26" spans="1:6" x14ac:dyDescent="0.25">
      <c r="A26" s="75">
        <v>67</v>
      </c>
      <c r="B26" s="90" t="s">
        <v>178</v>
      </c>
      <c r="C26" s="77">
        <f>C27</f>
        <v>353344.54</v>
      </c>
      <c r="D26" s="77">
        <f t="shared" si="11"/>
        <v>429700</v>
      </c>
      <c r="E26" s="77">
        <f t="shared" si="2"/>
        <v>-49700</v>
      </c>
      <c r="F26" s="77">
        <f t="shared" si="11"/>
        <v>380000</v>
      </c>
    </row>
    <row r="27" spans="1:6" x14ac:dyDescent="0.25">
      <c r="A27" s="75">
        <v>671</v>
      </c>
      <c r="B27" s="92" t="s">
        <v>179</v>
      </c>
      <c r="C27" s="91">
        <f t="shared" ref="C27:F27" si="12">C28</f>
        <v>353344.54</v>
      </c>
      <c r="D27" s="91">
        <f t="shared" si="12"/>
        <v>429700</v>
      </c>
      <c r="E27" s="77">
        <f t="shared" si="2"/>
        <v>-49700</v>
      </c>
      <c r="F27" s="91">
        <f t="shared" si="12"/>
        <v>380000</v>
      </c>
    </row>
    <row r="28" spans="1:6" x14ac:dyDescent="0.25">
      <c r="A28" s="75">
        <v>67111</v>
      </c>
      <c r="B28" s="92" t="s">
        <v>180</v>
      </c>
      <c r="C28" s="91">
        <v>353344.54</v>
      </c>
      <c r="D28" s="91">
        <v>429700</v>
      </c>
      <c r="E28" s="77">
        <f t="shared" si="2"/>
        <v>-49700</v>
      </c>
      <c r="F28" s="91">
        <v>380000</v>
      </c>
    </row>
    <row r="29" spans="1:6" x14ac:dyDescent="0.25">
      <c r="A29" s="84" t="s">
        <v>104</v>
      </c>
      <c r="B29" s="84" t="s">
        <v>109</v>
      </c>
      <c r="C29" s="98">
        <f>C30</f>
        <v>6271.8</v>
      </c>
      <c r="D29" s="98">
        <f t="shared" ref="D29:F32" si="13">D30</f>
        <v>8000</v>
      </c>
      <c r="E29" s="104">
        <f t="shared" si="2"/>
        <v>0</v>
      </c>
      <c r="F29" s="98">
        <f t="shared" si="13"/>
        <v>8000</v>
      </c>
    </row>
    <row r="30" spans="1:6" x14ac:dyDescent="0.25">
      <c r="A30" s="87">
        <v>6</v>
      </c>
      <c r="B30" s="88" t="s">
        <v>177</v>
      </c>
      <c r="C30" s="99">
        <f>C31</f>
        <v>6271.8</v>
      </c>
      <c r="D30" s="99">
        <f t="shared" si="13"/>
        <v>8000</v>
      </c>
      <c r="E30" s="77">
        <f t="shared" si="2"/>
        <v>0</v>
      </c>
      <c r="F30" s="99">
        <f t="shared" si="13"/>
        <v>8000</v>
      </c>
    </row>
    <row r="31" spans="1:6" ht="26.25" x14ac:dyDescent="0.25">
      <c r="A31" s="75">
        <v>66</v>
      </c>
      <c r="B31" s="100" t="s">
        <v>188</v>
      </c>
      <c r="C31" s="77">
        <f>C32</f>
        <v>6271.8</v>
      </c>
      <c r="D31" s="77">
        <f t="shared" si="13"/>
        <v>8000</v>
      </c>
      <c r="E31" s="77">
        <f t="shared" si="2"/>
        <v>0</v>
      </c>
      <c r="F31" s="77">
        <f t="shared" si="13"/>
        <v>8000</v>
      </c>
    </row>
    <row r="32" spans="1:6" x14ac:dyDescent="0.25">
      <c r="A32" s="75">
        <v>661</v>
      </c>
      <c r="B32" s="92" t="s">
        <v>189</v>
      </c>
      <c r="C32" s="91">
        <f>C33</f>
        <v>6271.8</v>
      </c>
      <c r="D32" s="91">
        <f t="shared" si="13"/>
        <v>8000</v>
      </c>
      <c r="E32" s="77">
        <f t="shared" si="2"/>
        <v>0</v>
      </c>
      <c r="F32" s="91">
        <f t="shared" si="13"/>
        <v>8000</v>
      </c>
    </row>
    <row r="33" spans="1:6" x14ac:dyDescent="0.25">
      <c r="A33" s="75">
        <v>66151</v>
      </c>
      <c r="B33" s="92" t="s">
        <v>190</v>
      </c>
      <c r="C33" s="91">
        <v>6271.8</v>
      </c>
      <c r="D33" s="91">
        <v>8000</v>
      </c>
      <c r="E33" s="77">
        <f t="shared" si="2"/>
        <v>0</v>
      </c>
      <c r="F33" s="91">
        <v>8000</v>
      </c>
    </row>
    <row r="34" spans="1:6" x14ac:dyDescent="0.25">
      <c r="A34" s="84" t="s">
        <v>108</v>
      </c>
      <c r="B34" s="84" t="s">
        <v>119</v>
      </c>
      <c r="C34" s="86">
        <f>C35</f>
        <v>45670</v>
      </c>
      <c r="D34" s="86">
        <f t="shared" ref="D34:F36" si="14">D35</f>
        <v>118400</v>
      </c>
      <c r="E34" s="104">
        <f t="shared" si="2"/>
        <v>0</v>
      </c>
      <c r="F34" s="86">
        <f t="shared" si="14"/>
        <v>118400</v>
      </c>
    </row>
    <row r="35" spans="1:6" x14ac:dyDescent="0.25">
      <c r="A35" s="87">
        <v>9</v>
      </c>
      <c r="B35" s="87" t="s">
        <v>191</v>
      </c>
      <c r="C35" s="89">
        <f>C36</f>
        <v>45670</v>
      </c>
      <c r="D35" s="89">
        <f t="shared" si="14"/>
        <v>118400</v>
      </c>
      <c r="E35" s="77">
        <f t="shared" si="2"/>
        <v>0</v>
      </c>
      <c r="F35" s="89">
        <f t="shared" si="14"/>
        <v>118400</v>
      </c>
    </row>
    <row r="36" spans="1:6" x14ac:dyDescent="0.25">
      <c r="A36" s="75">
        <v>92</v>
      </c>
      <c r="B36" s="75" t="s">
        <v>192</v>
      </c>
      <c r="C36" s="91">
        <f>C37</f>
        <v>45670</v>
      </c>
      <c r="D36" s="91">
        <f t="shared" si="14"/>
        <v>118400</v>
      </c>
      <c r="E36" s="77">
        <f t="shared" si="2"/>
        <v>0</v>
      </c>
      <c r="F36" s="91">
        <f t="shared" si="14"/>
        <v>118400</v>
      </c>
    </row>
    <row r="37" spans="1:6" x14ac:dyDescent="0.25">
      <c r="A37" s="75">
        <v>922</v>
      </c>
      <c r="B37" s="92" t="s">
        <v>193</v>
      </c>
      <c r="C37" s="91">
        <f t="shared" ref="C37:F37" si="15">C38</f>
        <v>45670</v>
      </c>
      <c r="D37" s="91">
        <f t="shared" si="15"/>
        <v>118400</v>
      </c>
      <c r="E37" s="77">
        <f t="shared" si="2"/>
        <v>0</v>
      </c>
      <c r="F37" s="91">
        <f t="shared" si="15"/>
        <v>118400</v>
      </c>
    </row>
    <row r="38" spans="1:6" x14ac:dyDescent="0.25">
      <c r="A38" s="75">
        <v>92211</v>
      </c>
      <c r="B38" s="92" t="s">
        <v>194</v>
      </c>
      <c r="C38" s="91">
        <v>45670</v>
      </c>
      <c r="D38" s="91">
        <v>118400</v>
      </c>
      <c r="E38" s="77">
        <f t="shared" si="2"/>
        <v>0</v>
      </c>
      <c r="F38" s="91">
        <v>118400</v>
      </c>
    </row>
    <row r="39" spans="1:6" x14ac:dyDescent="0.25">
      <c r="A39" s="84" t="s">
        <v>118</v>
      </c>
      <c r="B39" s="84" t="s">
        <v>123</v>
      </c>
      <c r="C39" s="86">
        <f>C40</f>
        <v>420516.55</v>
      </c>
      <c r="D39" s="86">
        <f t="shared" ref="D39" si="16">D40</f>
        <v>360700</v>
      </c>
      <c r="E39" s="104">
        <f>F39-D39</f>
        <v>-52000</v>
      </c>
      <c r="F39" s="86">
        <f>F53</f>
        <v>308700</v>
      </c>
    </row>
    <row r="40" spans="1:6" x14ac:dyDescent="0.25">
      <c r="A40" s="87">
        <v>6</v>
      </c>
      <c r="B40" s="88" t="s">
        <v>177</v>
      </c>
      <c r="C40" s="89">
        <f>C41+C49+C52</f>
        <v>420516.55</v>
      </c>
      <c r="D40" s="89">
        <f t="shared" ref="D40:E40" si="17">D41+D49+D52</f>
        <v>360700</v>
      </c>
      <c r="E40" s="89">
        <f t="shared" si="17"/>
        <v>0</v>
      </c>
      <c r="F40" s="89">
        <f>F41+F49+F52</f>
        <v>0</v>
      </c>
    </row>
    <row r="41" spans="1:6" x14ac:dyDescent="0.25">
      <c r="A41" s="75">
        <v>63</v>
      </c>
      <c r="B41" s="90" t="s">
        <v>185</v>
      </c>
      <c r="C41" s="91">
        <f>C42+C44+C47</f>
        <v>205183.47</v>
      </c>
      <c r="D41" s="91">
        <f t="shared" ref="D41" si="18">D42+D44+D47</f>
        <v>0</v>
      </c>
      <c r="E41" s="77">
        <f t="shared" si="2"/>
        <v>0</v>
      </c>
      <c r="F41" s="91">
        <f t="shared" ref="D41:F41" si="19">F42+F44+F47</f>
        <v>0</v>
      </c>
    </row>
    <row r="42" spans="1:6" x14ac:dyDescent="0.25">
      <c r="A42" s="75">
        <v>633</v>
      </c>
      <c r="B42" s="75" t="s">
        <v>195</v>
      </c>
      <c r="C42" s="91">
        <f t="shared" ref="C42:F42" si="20">C43</f>
        <v>500</v>
      </c>
      <c r="D42" s="91">
        <f t="shared" si="20"/>
        <v>0</v>
      </c>
      <c r="E42" s="77">
        <f t="shared" si="2"/>
        <v>0</v>
      </c>
      <c r="F42" s="91">
        <f t="shared" si="20"/>
        <v>0</v>
      </c>
    </row>
    <row r="43" spans="1:6" x14ac:dyDescent="0.25">
      <c r="A43" s="75">
        <v>63312</v>
      </c>
      <c r="B43" s="75" t="s">
        <v>196</v>
      </c>
      <c r="C43" s="91">
        <v>500</v>
      </c>
      <c r="D43" s="91">
        <v>0</v>
      </c>
      <c r="E43" s="77">
        <f t="shared" si="2"/>
        <v>0</v>
      </c>
      <c r="F43" s="91">
        <v>0</v>
      </c>
    </row>
    <row r="44" spans="1:6" x14ac:dyDescent="0.25">
      <c r="A44" s="75">
        <v>636</v>
      </c>
      <c r="B44" s="92" t="s">
        <v>186</v>
      </c>
      <c r="C44" s="91">
        <f t="shared" ref="C44:D44" si="21">SUM(C45:C46)</f>
        <v>6000</v>
      </c>
      <c r="D44" s="91">
        <f t="shared" si="21"/>
        <v>0</v>
      </c>
      <c r="E44" s="77">
        <f t="shared" si="2"/>
        <v>0</v>
      </c>
      <c r="F44" s="91">
        <f t="shared" ref="D44:F44" si="22">SUM(F45:F46)</f>
        <v>0</v>
      </c>
    </row>
    <row r="45" spans="1:6" x14ac:dyDescent="0.25">
      <c r="A45" s="75">
        <v>63613</v>
      </c>
      <c r="B45" s="92" t="s">
        <v>197</v>
      </c>
      <c r="C45" s="91">
        <v>6000</v>
      </c>
      <c r="D45" s="91">
        <v>0</v>
      </c>
      <c r="E45" s="77">
        <f t="shared" si="2"/>
        <v>0</v>
      </c>
      <c r="F45" s="91">
        <v>0</v>
      </c>
    </row>
    <row r="46" spans="1:6" x14ac:dyDescent="0.25">
      <c r="A46" s="75">
        <v>63622</v>
      </c>
      <c r="B46" s="92" t="s">
        <v>198</v>
      </c>
      <c r="C46" s="91">
        <v>0</v>
      </c>
      <c r="D46" s="91">
        <v>0</v>
      </c>
      <c r="E46" s="77">
        <f t="shared" si="2"/>
        <v>0</v>
      </c>
      <c r="F46" s="91">
        <v>0</v>
      </c>
    </row>
    <row r="47" spans="1:6" x14ac:dyDescent="0.25">
      <c r="A47" s="75">
        <v>638</v>
      </c>
      <c r="B47" s="92" t="s">
        <v>199</v>
      </c>
      <c r="C47" s="91">
        <f t="shared" ref="C47:F47" si="23">C48</f>
        <v>198683.47</v>
      </c>
      <c r="D47" s="91">
        <f t="shared" si="23"/>
        <v>0</v>
      </c>
      <c r="E47" s="77">
        <f t="shared" si="2"/>
        <v>0</v>
      </c>
      <c r="F47" s="91">
        <f t="shared" si="23"/>
        <v>0</v>
      </c>
    </row>
    <row r="48" spans="1:6" x14ac:dyDescent="0.25">
      <c r="A48" s="75">
        <v>63811</v>
      </c>
      <c r="B48" s="92" t="s">
        <v>200</v>
      </c>
      <c r="C48" s="91">
        <v>198683.47</v>
      </c>
      <c r="D48" s="91">
        <v>0</v>
      </c>
      <c r="E48" s="77">
        <f t="shared" si="2"/>
        <v>0</v>
      </c>
      <c r="F48" s="91">
        <v>0</v>
      </c>
    </row>
    <row r="49" spans="1:6" x14ac:dyDescent="0.25">
      <c r="A49" s="75">
        <v>64</v>
      </c>
      <c r="B49" s="92" t="s">
        <v>201</v>
      </c>
      <c r="C49" s="91">
        <f>C50</f>
        <v>4.43</v>
      </c>
      <c r="D49" s="91">
        <f t="shared" ref="D49:F49" si="24">D50</f>
        <v>0</v>
      </c>
      <c r="E49" s="77">
        <f t="shared" si="2"/>
        <v>0</v>
      </c>
      <c r="F49" s="91">
        <f t="shared" si="24"/>
        <v>0</v>
      </c>
    </row>
    <row r="50" spans="1:6" x14ac:dyDescent="0.25">
      <c r="A50" s="75">
        <v>641</v>
      </c>
      <c r="B50" s="92" t="s">
        <v>202</v>
      </c>
      <c r="C50" s="91">
        <f t="shared" ref="C50:F50" si="25">C51</f>
        <v>4.43</v>
      </c>
      <c r="D50" s="91">
        <f t="shared" si="25"/>
        <v>0</v>
      </c>
      <c r="E50" s="77">
        <f t="shared" si="2"/>
        <v>0</v>
      </c>
      <c r="F50" s="91">
        <f t="shared" si="25"/>
        <v>0</v>
      </c>
    </row>
    <row r="51" spans="1:6" x14ac:dyDescent="0.25">
      <c r="A51" s="75">
        <v>64132</v>
      </c>
      <c r="B51" s="92" t="s">
        <v>203</v>
      </c>
      <c r="C51" s="91">
        <v>4.43</v>
      </c>
      <c r="D51" s="91">
        <v>0</v>
      </c>
      <c r="E51" s="77">
        <f t="shared" si="2"/>
        <v>0</v>
      </c>
      <c r="F51" s="91">
        <v>0</v>
      </c>
    </row>
    <row r="52" spans="1:6" ht="25.5" x14ac:dyDescent="0.25">
      <c r="A52" s="75">
        <v>65</v>
      </c>
      <c r="B52" s="101" t="s">
        <v>204</v>
      </c>
      <c r="C52" s="91">
        <f>C53</f>
        <v>215328.65</v>
      </c>
      <c r="D52" s="91">
        <f t="shared" ref="D52" si="26">D53</f>
        <v>360700</v>
      </c>
      <c r="E52" s="77">
        <v>0</v>
      </c>
      <c r="F52" s="91">
        <v>0</v>
      </c>
    </row>
    <row r="53" spans="1:6" x14ac:dyDescent="0.25">
      <c r="A53" s="75">
        <v>652</v>
      </c>
      <c r="B53" s="92" t="s">
        <v>205</v>
      </c>
      <c r="C53" s="91">
        <f t="shared" ref="C53:D53" si="27">SUM(C54:C55)</f>
        <v>215328.65</v>
      </c>
      <c r="D53" s="91">
        <f t="shared" si="27"/>
        <v>360700</v>
      </c>
      <c r="E53" s="77">
        <f t="shared" si="2"/>
        <v>-52000</v>
      </c>
      <c r="F53" s="91">
        <v>308700</v>
      </c>
    </row>
    <row r="54" spans="1:6" x14ac:dyDescent="0.25">
      <c r="A54" s="75">
        <v>65264</v>
      </c>
      <c r="B54" s="92" t="s">
        <v>206</v>
      </c>
      <c r="C54" s="91">
        <v>167025</v>
      </c>
      <c r="D54" s="91">
        <v>235000</v>
      </c>
      <c r="E54" s="77">
        <f t="shared" si="2"/>
        <v>-52000</v>
      </c>
      <c r="F54" s="91">
        <v>183000</v>
      </c>
    </row>
    <row r="55" spans="1:6" x14ac:dyDescent="0.25">
      <c r="A55" s="75">
        <v>65269</v>
      </c>
      <c r="B55" s="92" t="s">
        <v>207</v>
      </c>
      <c r="C55" s="91">
        <v>48303.65</v>
      </c>
      <c r="D55" s="91">
        <v>125700</v>
      </c>
      <c r="E55" s="77">
        <f t="shared" si="2"/>
        <v>0</v>
      </c>
      <c r="F55" s="91">
        <v>125700</v>
      </c>
    </row>
    <row r="56" spans="1:6" x14ac:dyDescent="0.25">
      <c r="A56" s="81" t="s">
        <v>124</v>
      </c>
      <c r="B56" s="81" t="s">
        <v>145</v>
      </c>
      <c r="C56" s="97">
        <f>C57</f>
        <v>669231.31999999995</v>
      </c>
      <c r="D56" s="97">
        <f t="shared" ref="D56:F59" si="28">D57</f>
        <v>701400</v>
      </c>
      <c r="E56" s="97">
        <f t="shared" si="2"/>
        <v>-17900</v>
      </c>
      <c r="F56" s="97">
        <f t="shared" si="28"/>
        <v>683500</v>
      </c>
    </row>
    <row r="57" spans="1:6" x14ac:dyDescent="0.25">
      <c r="A57" s="84" t="s">
        <v>103</v>
      </c>
      <c r="B57" s="84" t="s">
        <v>105</v>
      </c>
      <c r="C57" s="98">
        <f>C58</f>
        <v>669231.31999999995</v>
      </c>
      <c r="D57" s="98">
        <f t="shared" si="28"/>
        <v>701400</v>
      </c>
      <c r="E57" s="104">
        <f t="shared" si="2"/>
        <v>-17900</v>
      </c>
      <c r="F57" s="98">
        <f t="shared" si="28"/>
        <v>683500</v>
      </c>
    </row>
    <row r="58" spans="1:6" x14ac:dyDescent="0.25">
      <c r="A58" s="87">
        <v>6</v>
      </c>
      <c r="B58" s="88" t="s">
        <v>177</v>
      </c>
      <c r="C58" s="99">
        <f>C59</f>
        <v>669231.31999999995</v>
      </c>
      <c r="D58" s="99">
        <f t="shared" si="28"/>
        <v>701400</v>
      </c>
      <c r="E58" s="106">
        <f t="shared" si="2"/>
        <v>-17900</v>
      </c>
      <c r="F58" s="99">
        <f t="shared" si="28"/>
        <v>683500</v>
      </c>
    </row>
    <row r="59" spans="1:6" x14ac:dyDescent="0.25">
      <c r="A59" s="75">
        <v>67</v>
      </c>
      <c r="B59" s="90" t="s">
        <v>178</v>
      </c>
      <c r="C59" s="77">
        <f>C60</f>
        <v>669231.31999999995</v>
      </c>
      <c r="D59" s="77">
        <f t="shared" si="28"/>
        <v>701400</v>
      </c>
      <c r="E59" s="77">
        <f t="shared" si="2"/>
        <v>-17900</v>
      </c>
      <c r="F59" s="77">
        <f t="shared" si="28"/>
        <v>683500</v>
      </c>
    </row>
    <row r="60" spans="1:6" x14ac:dyDescent="0.25">
      <c r="A60" s="75">
        <v>671</v>
      </c>
      <c r="B60" s="92" t="s">
        <v>179</v>
      </c>
      <c r="C60" s="91">
        <f t="shared" ref="C60:F66" si="29">C61</f>
        <v>669231.31999999995</v>
      </c>
      <c r="D60" s="91">
        <f t="shared" si="29"/>
        <v>701400</v>
      </c>
      <c r="E60" s="77">
        <f t="shared" si="2"/>
        <v>-17900</v>
      </c>
      <c r="F60" s="91">
        <f t="shared" si="29"/>
        <v>683500</v>
      </c>
    </row>
    <row r="61" spans="1:6" x14ac:dyDescent="0.25">
      <c r="A61" s="75">
        <v>67111</v>
      </c>
      <c r="B61" s="92" t="s">
        <v>180</v>
      </c>
      <c r="C61" s="91">
        <v>669231.31999999995</v>
      </c>
      <c r="D61" s="91">
        <v>701400</v>
      </c>
      <c r="E61" s="77">
        <f t="shared" si="2"/>
        <v>-17900</v>
      </c>
      <c r="F61" s="91">
        <v>683500</v>
      </c>
    </row>
    <row r="62" spans="1:6" x14ac:dyDescent="0.25">
      <c r="A62" s="81" t="s">
        <v>125</v>
      </c>
      <c r="B62" s="81" t="s">
        <v>126</v>
      </c>
      <c r="C62" s="97">
        <f>C63</f>
        <v>0</v>
      </c>
      <c r="D62" s="97">
        <f t="shared" ref="D62:F65" si="30">D63</f>
        <v>170000</v>
      </c>
      <c r="E62" s="97">
        <f t="shared" si="2"/>
        <v>-72000</v>
      </c>
      <c r="F62" s="97">
        <f t="shared" si="30"/>
        <v>98000</v>
      </c>
    </row>
    <row r="63" spans="1:6" x14ac:dyDescent="0.25">
      <c r="A63" s="84" t="s">
        <v>103</v>
      </c>
      <c r="B63" s="84" t="s">
        <v>105</v>
      </c>
      <c r="C63" s="98">
        <f>C64</f>
        <v>0</v>
      </c>
      <c r="D63" s="98">
        <f t="shared" si="30"/>
        <v>170000</v>
      </c>
      <c r="E63" s="104">
        <f t="shared" si="2"/>
        <v>-72000</v>
      </c>
      <c r="F63" s="98">
        <f t="shared" si="30"/>
        <v>98000</v>
      </c>
    </row>
    <row r="64" spans="1:6" x14ac:dyDescent="0.25">
      <c r="A64" s="87">
        <v>6</v>
      </c>
      <c r="B64" s="88" t="s">
        <v>177</v>
      </c>
      <c r="C64" s="99">
        <f>C65</f>
        <v>0</v>
      </c>
      <c r="D64" s="99">
        <f t="shared" si="30"/>
        <v>170000</v>
      </c>
      <c r="E64" s="106">
        <f t="shared" si="2"/>
        <v>-72000</v>
      </c>
      <c r="F64" s="99">
        <f t="shared" si="30"/>
        <v>98000</v>
      </c>
    </row>
    <row r="65" spans="1:6" x14ac:dyDescent="0.25">
      <c r="A65" s="75">
        <v>67</v>
      </c>
      <c r="B65" s="90" t="s">
        <v>178</v>
      </c>
      <c r="C65" s="77">
        <f>C66</f>
        <v>0</v>
      </c>
      <c r="D65" s="77">
        <f t="shared" si="30"/>
        <v>170000</v>
      </c>
      <c r="E65" s="77">
        <f t="shared" si="2"/>
        <v>-72000</v>
      </c>
      <c r="F65" s="77">
        <f t="shared" si="30"/>
        <v>98000</v>
      </c>
    </row>
    <row r="66" spans="1:6" x14ac:dyDescent="0.25">
      <c r="A66" s="75">
        <v>671</v>
      </c>
      <c r="B66" s="92" t="s">
        <v>179</v>
      </c>
      <c r="C66" s="91">
        <f t="shared" si="29"/>
        <v>0</v>
      </c>
      <c r="D66" s="91">
        <f t="shared" si="29"/>
        <v>170000</v>
      </c>
      <c r="E66" s="77">
        <f t="shared" si="2"/>
        <v>-72000</v>
      </c>
      <c r="F66" s="91">
        <f t="shared" si="29"/>
        <v>98000</v>
      </c>
    </row>
    <row r="67" spans="1:6" x14ac:dyDescent="0.25">
      <c r="A67" s="75">
        <v>67111</v>
      </c>
      <c r="B67" s="92" t="s">
        <v>180</v>
      </c>
      <c r="C67" s="91">
        <v>0</v>
      </c>
      <c r="D67" s="91">
        <v>170000</v>
      </c>
      <c r="E67" s="77">
        <f t="shared" ref="E67:E130" si="31">F67-D67</f>
        <v>-72000</v>
      </c>
      <c r="F67" s="91">
        <v>98000</v>
      </c>
    </row>
    <row r="68" spans="1:6" x14ac:dyDescent="0.25">
      <c r="A68" s="81" t="s">
        <v>127</v>
      </c>
      <c r="B68" s="81" t="s">
        <v>146</v>
      </c>
      <c r="C68" s="97">
        <f>C69</f>
        <v>123468.91</v>
      </c>
      <c r="D68" s="97">
        <f t="shared" ref="D68:F71" si="32">D69</f>
        <v>122000</v>
      </c>
      <c r="E68" s="97">
        <f t="shared" si="31"/>
        <v>-5000</v>
      </c>
      <c r="F68" s="97">
        <f t="shared" si="32"/>
        <v>117000</v>
      </c>
    </row>
    <row r="69" spans="1:6" x14ac:dyDescent="0.25">
      <c r="A69" s="84" t="s">
        <v>103</v>
      </c>
      <c r="B69" s="84" t="s">
        <v>105</v>
      </c>
      <c r="C69" s="98">
        <f>C70</f>
        <v>123468.91</v>
      </c>
      <c r="D69" s="98">
        <f t="shared" si="32"/>
        <v>122000</v>
      </c>
      <c r="E69" s="104">
        <f t="shared" si="31"/>
        <v>-5000</v>
      </c>
      <c r="F69" s="98">
        <f t="shared" si="32"/>
        <v>117000</v>
      </c>
    </row>
    <row r="70" spans="1:6" x14ac:dyDescent="0.25">
      <c r="A70" s="87">
        <v>6</v>
      </c>
      <c r="B70" s="88" t="s">
        <v>177</v>
      </c>
      <c r="C70" s="99">
        <f>C71</f>
        <v>123468.91</v>
      </c>
      <c r="D70" s="99">
        <f t="shared" si="32"/>
        <v>122000</v>
      </c>
      <c r="E70" s="106">
        <f t="shared" si="31"/>
        <v>-5000</v>
      </c>
      <c r="F70" s="99">
        <f t="shared" si="32"/>
        <v>117000</v>
      </c>
    </row>
    <row r="71" spans="1:6" x14ac:dyDescent="0.25">
      <c r="A71" s="75">
        <v>67</v>
      </c>
      <c r="B71" s="90" t="s">
        <v>178</v>
      </c>
      <c r="C71" s="77">
        <f>C72</f>
        <v>123468.91</v>
      </c>
      <c r="D71" s="77">
        <f t="shared" si="32"/>
        <v>122000</v>
      </c>
      <c r="E71" s="77">
        <f t="shared" si="31"/>
        <v>-5000</v>
      </c>
      <c r="F71" s="77">
        <f t="shared" si="32"/>
        <v>117000</v>
      </c>
    </row>
    <row r="72" spans="1:6" x14ac:dyDescent="0.25">
      <c r="A72" s="75">
        <v>671</v>
      </c>
      <c r="B72" s="92" t="s">
        <v>179</v>
      </c>
      <c r="C72" s="91">
        <f t="shared" ref="C72:F72" si="33">C73</f>
        <v>123468.91</v>
      </c>
      <c r="D72" s="91">
        <f t="shared" si="33"/>
        <v>122000</v>
      </c>
      <c r="E72" s="77">
        <f t="shared" si="31"/>
        <v>-5000</v>
      </c>
      <c r="F72" s="91">
        <f t="shared" si="33"/>
        <v>117000</v>
      </c>
    </row>
    <row r="73" spans="1:6" x14ac:dyDescent="0.25">
      <c r="A73" s="75">
        <v>67111</v>
      </c>
      <c r="B73" s="92" t="s">
        <v>180</v>
      </c>
      <c r="C73" s="91">
        <v>123468.91</v>
      </c>
      <c r="D73" s="91">
        <v>122000</v>
      </c>
      <c r="E73" s="77">
        <f t="shared" si="31"/>
        <v>-5000</v>
      </c>
      <c r="F73" s="91">
        <v>117000</v>
      </c>
    </row>
    <row r="74" spans="1:6" x14ac:dyDescent="0.25">
      <c r="A74" s="81" t="s">
        <v>128</v>
      </c>
      <c r="B74" s="81" t="s">
        <v>208</v>
      </c>
      <c r="C74" s="97">
        <f t="shared" ref="C74:D74" si="34">C75+C80</f>
        <v>202074.26</v>
      </c>
      <c r="D74" s="97">
        <f t="shared" si="34"/>
        <v>443700</v>
      </c>
      <c r="E74" s="97">
        <f t="shared" si="31"/>
        <v>-5500</v>
      </c>
      <c r="F74" s="97">
        <f t="shared" ref="D74:F74" si="35">F75+F80</f>
        <v>438200</v>
      </c>
    </row>
    <row r="75" spans="1:6" x14ac:dyDescent="0.25">
      <c r="A75" s="84" t="s">
        <v>103</v>
      </c>
      <c r="B75" s="84" t="s">
        <v>105</v>
      </c>
      <c r="C75" s="98">
        <f>C76</f>
        <v>31935.66</v>
      </c>
      <c r="D75" s="98">
        <f t="shared" ref="D75:F77" si="36">D76</f>
        <v>277500</v>
      </c>
      <c r="E75" s="104">
        <f t="shared" si="31"/>
        <v>-114300</v>
      </c>
      <c r="F75" s="98">
        <f t="shared" si="36"/>
        <v>163200</v>
      </c>
    </row>
    <row r="76" spans="1:6" x14ac:dyDescent="0.25">
      <c r="A76" s="87">
        <v>6</v>
      </c>
      <c r="B76" s="88" t="s">
        <v>177</v>
      </c>
      <c r="C76" s="99">
        <f>C77</f>
        <v>31935.66</v>
      </c>
      <c r="D76" s="99">
        <f t="shared" si="36"/>
        <v>277500</v>
      </c>
      <c r="E76" s="106">
        <f t="shared" si="31"/>
        <v>-114300</v>
      </c>
      <c r="F76" s="99">
        <f t="shared" si="36"/>
        <v>163200</v>
      </c>
    </row>
    <row r="77" spans="1:6" x14ac:dyDescent="0.25">
      <c r="A77" s="75">
        <v>67</v>
      </c>
      <c r="B77" s="90" t="s">
        <v>178</v>
      </c>
      <c r="C77" s="77">
        <f>C78</f>
        <v>31935.66</v>
      </c>
      <c r="D77" s="77">
        <f t="shared" si="36"/>
        <v>277500</v>
      </c>
      <c r="E77" s="77">
        <f t="shared" si="31"/>
        <v>-114300</v>
      </c>
      <c r="F77" s="77">
        <f t="shared" si="36"/>
        <v>163200</v>
      </c>
    </row>
    <row r="78" spans="1:6" x14ac:dyDescent="0.25">
      <c r="A78" s="75">
        <v>671</v>
      </c>
      <c r="B78" s="92" t="s">
        <v>179</v>
      </c>
      <c r="C78" s="91">
        <f t="shared" ref="C78:F78" si="37">C79</f>
        <v>31935.66</v>
      </c>
      <c r="D78" s="91">
        <f t="shared" si="37"/>
        <v>277500</v>
      </c>
      <c r="E78" s="77">
        <f t="shared" si="31"/>
        <v>-114300</v>
      </c>
      <c r="F78" s="91">
        <f t="shared" si="37"/>
        <v>163200</v>
      </c>
    </row>
    <row r="79" spans="1:6" x14ac:dyDescent="0.25">
      <c r="A79" s="75">
        <v>67111</v>
      </c>
      <c r="B79" s="92" t="s">
        <v>180</v>
      </c>
      <c r="C79" s="91">
        <v>31935.66</v>
      </c>
      <c r="D79" s="91">
        <v>277500</v>
      </c>
      <c r="E79" s="77">
        <f t="shared" si="31"/>
        <v>-114300</v>
      </c>
      <c r="F79" s="91">
        <v>163200</v>
      </c>
    </row>
    <row r="80" spans="1:6" x14ac:dyDescent="0.25">
      <c r="A80" s="84" t="s">
        <v>129</v>
      </c>
      <c r="B80" s="84" t="s">
        <v>149</v>
      </c>
      <c r="C80" s="86">
        <f>C81</f>
        <v>170138.6</v>
      </c>
      <c r="D80" s="86">
        <f t="shared" ref="D80:F82" si="38">D81</f>
        <v>166200</v>
      </c>
      <c r="E80" s="104">
        <f t="shared" si="31"/>
        <v>108800</v>
      </c>
      <c r="F80" s="86">
        <f t="shared" si="38"/>
        <v>275000</v>
      </c>
    </row>
    <row r="81" spans="1:6" x14ac:dyDescent="0.25">
      <c r="A81" s="87">
        <v>6</v>
      </c>
      <c r="B81" s="88" t="s">
        <v>177</v>
      </c>
      <c r="C81" s="89">
        <f>C82</f>
        <v>170138.6</v>
      </c>
      <c r="D81" s="89">
        <f t="shared" si="38"/>
        <v>166200</v>
      </c>
      <c r="E81" s="106">
        <f t="shared" si="31"/>
        <v>108800</v>
      </c>
      <c r="F81" s="89">
        <f t="shared" si="38"/>
        <v>275000</v>
      </c>
    </row>
    <row r="82" spans="1:6" x14ac:dyDescent="0.25">
      <c r="A82" s="75">
        <v>67</v>
      </c>
      <c r="B82" s="90" t="s">
        <v>178</v>
      </c>
      <c r="C82" s="91">
        <f>C83</f>
        <v>170138.6</v>
      </c>
      <c r="D82" s="91">
        <f t="shared" si="38"/>
        <v>166200</v>
      </c>
      <c r="E82" s="77">
        <f t="shared" si="31"/>
        <v>108800</v>
      </c>
      <c r="F82" s="91">
        <f t="shared" si="38"/>
        <v>275000</v>
      </c>
    </row>
    <row r="83" spans="1:6" x14ac:dyDescent="0.25">
      <c r="A83" s="75">
        <v>671</v>
      </c>
      <c r="B83" s="92" t="s">
        <v>179</v>
      </c>
      <c r="C83" s="91">
        <f t="shared" ref="C83:F83" si="39">C84</f>
        <v>170138.6</v>
      </c>
      <c r="D83" s="91">
        <f t="shared" si="39"/>
        <v>166200</v>
      </c>
      <c r="E83" s="77">
        <f t="shared" si="31"/>
        <v>108800</v>
      </c>
      <c r="F83" s="91">
        <f t="shared" si="39"/>
        <v>275000</v>
      </c>
    </row>
    <row r="84" spans="1:6" x14ac:dyDescent="0.25">
      <c r="A84" s="75">
        <v>67111</v>
      </c>
      <c r="B84" s="92" t="s">
        <v>180</v>
      </c>
      <c r="C84" s="91">
        <v>170138.6</v>
      </c>
      <c r="D84" s="91">
        <v>166200</v>
      </c>
      <c r="E84" s="77">
        <f t="shared" si="31"/>
        <v>108800</v>
      </c>
      <c r="F84" s="91">
        <v>275000</v>
      </c>
    </row>
    <row r="85" spans="1:6" x14ac:dyDescent="0.25">
      <c r="A85" s="81" t="s">
        <v>130</v>
      </c>
      <c r="B85" s="81" t="s">
        <v>150</v>
      </c>
      <c r="C85" s="83">
        <f t="shared" ref="C85:F89" si="40">C86</f>
        <v>0</v>
      </c>
      <c r="D85" s="83">
        <f t="shared" si="40"/>
        <v>0</v>
      </c>
      <c r="E85" s="97">
        <f t="shared" si="31"/>
        <v>0</v>
      </c>
      <c r="F85" s="83">
        <f t="shared" si="40"/>
        <v>0</v>
      </c>
    </row>
    <row r="86" spans="1:6" x14ac:dyDescent="0.25">
      <c r="A86" s="84" t="s">
        <v>103</v>
      </c>
      <c r="B86" s="84" t="s">
        <v>105</v>
      </c>
      <c r="C86" s="86">
        <f>C87</f>
        <v>0</v>
      </c>
      <c r="D86" s="86">
        <f t="shared" si="40"/>
        <v>0</v>
      </c>
      <c r="E86" s="104">
        <f t="shared" si="31"/>
        <v>0</v>
      </c>
      <c r="F86" s="86">
        <f t="shared" si="40"/>
        <v>0</v>
      </c>
    </row>
    <row r="87" spans="1:6" x14ac:dyDescent="0.25">
      <c r="A87" s="87">
        <v>6</v>
      </c>
      <c r="B87" s="88" t="s">
        <v>177</v>
      </c>
      <c r="C87" s="89">
        <f>C88</f>
        <v>0</v>
      </c>
      <c r="D87" s="89">
        <f t="shared" si="40"/>
        <v>0</v>
      </c>
      <c r="E87" s="106">
        <f t="shared" si="31"/>
        <v>0</v>
      </c>
      <c r="F87" s="89">
        <f t="shared" si="40"/>
        <v>0</v>
      </c>
    </row>
    <row r="88" spans="1:6" x14ac:dyDescent="0.25">
      <c r="A88" s="75">
        <v>67</v>
      </c>
      <c r="B88" s="90" t="s">
        <v>178</v>
      </c>
      <c r="C88" s="91">
        <f>C89</f>
        <v>0</v>
      </c>
      <c r="D88" s="91">
        <f t="shared" si="40"/>
        <v>0</v>
      </c>
      <c r="E88" s="77">
        <f t="shared" si="31"/>
        <v>0</v>
      </c>
      <c r="F88" s="91">
        <f t="shared" si="40"/>
        <v>0</v>
      </c>
    </row>
    <row r="89" spans="1:6" x14ac:dyDescent="0.25">
      <c r="A89" s="75">
        <v>671</v>
      </c>
      <c r="B89" s="75" t="s">
        <v>179</v>
      </c>
      <c r="C89" s="91">
        <f t="shared" si="40"/>
        <v>0</v>
      </c>
      <c r="D89" s="91">
        <f t="shared" si="40"/>
        <v>0</v>
      </c>
      <c r="E89" s="77">
        <f t="shared" si="31"/>
        <v>0</v>
      </c>
      <c r="F89" s="91">
        <f t="shared" si="40"/>
        <v>0</v>
      </c>
    </row>
    <row r="90" spans="1:6" x14ac:dyDescent="0.25">
      <c r="A90" s="75">
        <v>67111</v>
      </c>
      <c r="B90" s="75" t="s">
        <v>180</v>
      </c>
      <c r="C90" s="77">
        <v>0</v>
      </c>
      <c r="D90" s="77">
        <v>0</v>
      </c>
      <c r="E90" s="77">
        <f t="shared" si="31"/>
        <v>0</v>
      </c>
      <c r="F90" s="77">
        <v>0</v>
      </c>
    </row>
    <row r="91" spans="1:6" x14ac:dyDescent="0.25">
      <c r="A91" s="81" t="s">
        <v>131</v>
      </c>
      <c r="B91" s="81" t="s">
        <v>132</v>
      </c>
      <c r="C91" s="97">
        <f t="shared" ref="C91:F95" si="41">C92</f>
        <v>347040.02</v>
      </c>
      <c r="D91" s="97">
        <f t="shared" si="41"/>
        <v>335000</v>
      </c>
      <c r="E91" s="97">
        <f t="shared" si="31"/>
        <v>-20000</v>
      </c>
      <c r="F91" s="97">
        <f t="shared" si="41"/>
        <v>315000</v>
      </c>
    </row>
    <row r="92" spans="1:6" x14ac:dyDescent="0.25">
      <c r="A92" s="84" t="s">
        <v>118</v>
      </c>
      <c r="B92" s="84" t="s">
        <v>123</v>
      </c>
      <c r="C92" s="98">
        <f>C93</f>
        <v>347040.02</v>
      </c>
      <c r="D92" s="98">
        <f t="shared" si="41"/>
        <v>335000</v>
      </c>
      <c r="E92" s="104">
        <f t="shared" si="31"/>
        <v>-20000</v>
      </c>
      <c r="F92" s="98">
        <f t="shared" si="41"/>
        <v>315000</v>
      </c>
    </row>
    <row r="93" spans="1:6" x14ac:dyDescent="0.25">
      <c r="A93" s="87">
        <v>6</v>
      </c>
      <c r="B93" s="88" t="s">
        <v>177</v>
      </c>
      <c r="C93" s="99">
        <f>C94</f>
        <v>347040.02</v>
      </c>
      <c r="D93" s="99">
        <f t="shared" si="41"/>
        <v>335000</v>
      </c>
      <c r="E93" s="106">
        <f t="shared" si="31"/>
        <v>-20000</v>
      </c>
      <c r="F93" s="99">
        <f t="shared" si="41"/>
        <v>315000</v>
      </c>
    </row>
    <row r="94" spans="1:6" x14ac:dyDescent="0.25">
      <c r="A94" s="75">
        <v>63</v>
      </c>
      <c r="B94" s="90" t="s">
        <v>185</v>
      </c>
      <c r="C94" s="77">
        <f>C95</f>
        <v>347040.02</v>
      </c>
      <c r="D94" s="77">
        <f t="shared" si="41"/>
        <v>335000</v>
      </c>
      <c r="E94" s="77">
        <f t="shared" si="31"/>
        <v>-20000</v>
      </c>
      <c r="F94" s="77">
        <f t="shared" si="41"/>
        <v>315000</v>
      </c>
    </row>
    <row r="95" spans="1:6" x14ac:dyDescent="0.25">
      <c r="A95" s="75">
        <v>636</v>
      </c>
      <c r="B95" s="92" t="s">
        <v>186</v>
      </c>
      <c r="C95" s="91">
        <f t="shared" si="41"/>
        <v>347040.02</v>
      </c>
      <c r="D95" s="91">
        <f t="shared" si="41"/>
        <v>335000</v>
      </c>
      <c r="E95" s="77">
        <f t="shared" si="31"/>
        <v>-20000</v>
      </c>
      <c r="F95" s="91">
        <f t="shared" si="41"/>
        <v>315000</v>
      </c>
    </row>
    <row r="96" spans="1:6" x14ac:dyDescent="0.25">
      <c r="A96" s="75">
        <v>63622</v>
      </c>
      <c r="B96" s="92" t="s">
        <v>198</v>
      </c>
      <c r="C96" s="91">
        <v>347040.02</v>
      </c>
      <c r="D96" s="91">
        <v>335000</v>
      </c>
      <c r="E96" s="77">
        <f t="shared" si="31"/>
        <v>-20000</v>
      </c>
      <c r="F96" s="91">
        <v>315000</v>
      </c>
    </row>
    <row r="97" spans="1:6" x14ac:dyDescent="0.25">
      <c r="A97" s="81" t="s">
        <v>134</v>
      </c>
      <c r="B97" s="81" t="s">
        <v>153</v>
      </c>
      <c r="C97" s="97">
        <f t="shared" ref="C97:D97" si="42">C98+C103</f>
        <v>30891.640000000003</v>
      </c>
      <c r="D97" s="97">
        <f t="shared" si="42"/>
        <v>33600</v>
      </c>
      <c r="E97" s="97">
        <f t="shared" si="31"/>
        <v>0</v>
      </c>
      <c r="F97" s="97">
        <f t="shared" ref="D97:F97" si="43">F98+F103</f>
        <v>33600</v>
      </c>
    </row>
    <row r="98" spans="1:6" x14ac:dyDescent="0.25">
      <c r="A98" s="84" t="s">
        <v>133</v>
      </c>
      <c r="B98" s="84" t="s">
        <v>154</v>
      </c>
      <c r="C98" s="98">
        <f>C99</f>
        <v>3688.31</v>
      </c>
      <c r="D98" s="98">
        <f t="shared" ref="D98:F100" si="44">D99</f>
        <v>0</v>
      </c>
      <c r="E98" s="104">
        <f t="shared" si="31"/>
        <v>0</v>
      </c>
      <c r="F98" s="98">
        <f t="shared" si="44"/>
        <v>0</v>
      </c>
    </row>
    <row r="99" spans="1:6" x14ac:dyDescent="0.25">
      <c r="A99" s="87">
        <v>6</v>
      </c>
      <c r="B99" s="88" t="s">
        <v>177</v>
      </c>
      <c r="C99" s="99">
        <f>C100</f>
        <v>3688.31</v>
      </c>
      <c r="D99" s="99">
        <f t="shared" si="44"/>
        <v>0</v>
      </c>
      <c r="E99" s="106">
        <f t="shared" si="31"/>
        <v>0</v>
      </c>
      <c r="F99" s="99">
        <f t="shared" si="44"/>
        <v>0</v>
      </c>
    </row>
    <row r="100" spans="1:6" x14ac:dyDescent="0.25">
      <c r="A100" s="75">
        <v>67</v>
      </c>
      <c r="B100" s="90" t="s">
        <v>178</v>
      </c>
      <c r="C100" s="77">
        <f>C101</f>
        <v>3688.31</v>
      </c>
      <c r="D100" s="77">
        <f t="shared" si="44"/>
        <v>0</v>
      </c>
      <c r="E100" s="77">
        <f t="shared" si="31"/>
        <v>0</v>
      </c>
      <c r="F100" s="77">
        <f t="shared" si="44"/>
        <v>0</v>
      </c>
    </row>
    <row r="101" spans="1:6" x14ac:dyDescent="0.25">
      <c r="A101" s="75">
        <v>671</v>
      </c>
      <c r="B101" s="92" t="s">
        <v>179</v>
      </c>
      <c r="C101" s="91">
        <f t="shared" ref="C101:F101" si="45">C102</f>
        <v>3688.31</v>
      </c>
      <c r="D101" s="91">
        <f t="shared" si="45"/>
        <v>0</v>
      </c>
      <c r="E101" s="77">
        <f t="shared" si="31"/>
        <v>0</v>
      </c>
      <c r="F101" s="91">
        <f t="shared" si="45"/>
        <v>0</v>
      </c>
    </row>
    <row r="102" spans="1:6" x14ac:dyDescent="0.25">
      <c r="A102" s="75">
        <v>67111</v>
      </c>
      <c r="B102" s="92" t="s">
        <v>180</v>
      </c>
      <c r="C102" s="91">
        <v>3688.31</v>
      </c>
      <c r="D102" s="91">
        <v>0</v>
      </c>
      <c r="E102" s="77">
        <f t="shared" si="31"/>
        <v>0</v>
      </c>
      <c r="F102" s="91">
        <v>0</v>
      </c>
    </row>
    <row r="103" spans="1:6" x14ac:dyDescent="0.25">
      <c r="A103" s="84" t="s">
        <v>129</v>
      </c>
      <c r="B103" s="84" t="s">
        <v>149</v>
      </c>
      <c r="C103" s="86">
        <f>C104</f>
        <v>27203.33</v>
      </c>
      <c r="D103" s="86">
        <f t="shared" ref="D103:F105" si="46">D104</f>
        <v>33600</v>
      </c>
      <c r="E103" s="104">
        <f t="shared" si="31"/>
        <v>0</v>
      </c>
      <c r="F103" s="86">
        <f t="shared" si="46"/>
        <v>33600</v>
      </c>
    </row>
    <row r="104" spans="1:6" x14ac:dyDescent="0.25">
      <c r="A104" s="87">
        <v>6</v>
      </c>
      <c r="B104" s="88" t="s">
        <v>177</v>
      </c>
      <c r="C104" s="89">
        <f>C105</f>
        <v>27203.33</v>
      </c>
      <c r="D104" s="89">
        <f t="shared" si="46"/>
        <v>33600</v>
      </c>
      <c r="E104" s="106">
        <f t="shared" si="31"/>
        <v>0</v>
      </c>
      <c r="F104" s="89">
        <f t="shared" si="46"/>
        <v>33600</v>
      </c>
    </row>
    <row r="105" spans="1:6" x14ac:dyDescent="0.25">
      <c r="A105" s="75">
        <v>67</v>
      </c>
      <c r="B105" s="90" t="s">
        <v>178</v>
      </c>
      <c r="C105" s="91">
        <f>C106</f>
        <v>27203.33</v>
      </c>
      <c r="D105" s="91">
        <f t="shared" si="46"/>
        <v>33600</v>
      </c>
      <c r="E105" s="77">
        <f t="shared" si="31"/>
        <v>0</v>
      </c>
      <c r="F105" s="91">
        <f t="shared" si="46"/>
        <v>33600</v>
      </c>
    </row>
    <row r="106" spans="1:6" x14ac:dyDescent="0.25">
      <c r="A106" s="75">
        <v>671</v>
      </c>
      <c r="B106" s="92" t="s">
        <v>209</v>
      </c>
      <c r="C106" s="91">
        <f t="shared" ref="C106:F106" si="47">C107</f>
        <v>27203.33</v>
      </c>
      <c r="D106" s="91">
        <f t="shared" si="47"/>
        <v>33600</v>
      </c>
      <c r="E106" s="77">
        <f t="shared" si="31"/>
        <v>0</v>
      </c>
      <c r="F106" s="91">
        <f t="shared" si="47"/>
        <v>33600</v>
      </c>
    </row>
    <row r="107" spans="1:6" x14ac:dyDescent="0.25">
      <c r="A107" s="75">
        <v>67111</v>
      </c>
      <c r="B107" s="92" t="s">
        <v>210</v>
      </c>
      <c r="C107" s="91">
        <v>27203.33</v>
      </c>
      <c r="D107" s="91">
        <v>33600</v>
      </c>
      <c r="E107" s="77">
        <f t="shared" si="31"/>
        <v>0</v>
      </c>
      <c r="F107" s="91">
        <v>33600</v>
      </c>
    </row>
    <row r="108" spans="1:6" x14ac:dyDescent="0.25">
      <c r="A108" s="78" t="s">
        <v>135</v>
      </c>
      <c r="B108" s="102" t="s">
        <v>155</v>
      </c>
      <c r="C108" s="80">
        <f t="shared" ref="C108:F113" si="48">C109</f>
        <v>184655</v>
      </c>
      <c r="D108" s="80">
        <f t="shared" si="48"/>
        <v>157000</v>
      </c>
      <c r="E108" s="80">
        <f t="shared" si="31"/>
        <v>0</v>
      </c>
      <c r="F108" s="80">
        <f t="shared" si="48"/>
        <v>157000</v>
      </c>
    </row>
    <row r="109" spans="1:6" ht="26.25" x14ac:dyDescent="0.25">
      <c r="A109" s="103" t="s">
        <v>211</v>
      </c>
      <c r="B109" s="81" t="s">
        <v>136</v>
      </c>
      <c r="C109" s="97">
        <f t="shared" si="48"/>
        <v>184655</v>
      </c>
      <c r="D109" s="97">
        <f t="shared" si="48"/>
        <v>157000</v>
      </c>
      <c r="E109" s="97">
        <f t="shared" si="31"/>
        <v>0</v>
      </c>
      <c r="F109" s="97">
        <f t="shared" si="48"/>
        <v>157000</v>
      </c>
    </row>
    <row r="110" spans="1:6" x14ac:dyDescent="0.25">
      <c r="A110" s="84" t="s">
        <v>14</v>
      </c>
      <c r="B110" s="84" t="s">
        <v>17</v>
      </c>
      <c r="C110" s="98">
        <f>C111</f>
        <v>184655</v>
      </c>
      <c r="D110" s="98">
        <f t="shared" si="48"/>
        <v>157000</v>
      </c>
      <c r="E110" s="104">
        <f t="shared" si="31"/>
        <v>0</v>
      </c>
      <c r="F110" s="98">
        <f t="shared" si="48"/>
        <v>157000</v>
      </c>
    </row>
    <row r="111" spans="1:6" x14ac:dyDescent="0.25">
      <c r="A111" s="87">
        <v>6</v>
      </c>
      <c r="B111" s="88" t="s">
        <v>177</v>
      </c>
      <c r="C111" s="99">
        <f>C112</f>
        <v>184655</v>
      </c>
      <c r="D111" s="99">
        <f t="shared" si="48"/>
        <v>157000</v>
      </c>
      <c r="E111" s="106">
        <f t="shared" si="31"/>
        <v>0</v>
      </c>
      <c r="F111" s="99">
        <f t="shared" si="48"/>
        <v>157000</v>
      </c>
    </row>
    <row r="112" spans="1:6" x14ac:dyDescent="0.25">
      <c r="A112" s="75">
        <v>67</v>
      </c>
      <c r="B112" s="90" t="s">
        <v>178</v>
      </c>
      <c r="C112" s="77">
        <f>C113</f>
        <v>184655</v>
      </c>
      <c r="D112" s="77">
        <f t="shared" si="48"/>
        <v>157000</v>
      </c>
      <c r="E112" s="77">
        <f t="shared" si="31"/>
        <v>0</v>
      </c>
      <c r="F112" s="77">
        <f t="shared" si="48"/>
        <v>157000</v>
      </c>
    </row>
    <row r="113" spans="1:6" x14ac:dyDescent="0.25">
      <c r="A113" s="75">
        <v>671</v>
      </c>
      <c r="B113" s="92" t="s">
        <v>179</v>
      </c>
      <c r="C113" s="91">
        <f t="shared" si="48"/>
        <v>184655</v>
      </c>
      <c r="D113" s="91">
        <f t="shared" si="48"/>
        <v>157000</v>
      </c>
      <c r="E113" s="77">
        <f t="shared" si="31"/>
        <v>0</v>
      </c>
      <c r="F113" s="91">
        <f t="shared" si="48"/>
        <v>157000</v>
      </c>
    </row>
    <row r="114" spans="1:6" x14ac:dyDescent="0.25">
      <c r="A114" s="75">
        <v>67111</v>
      </c>
      <c r="B114" s="92" t="s">
        <v>180</v>
      </c>
      <c r="C114" s="91">
        <v>184655</v>
      </c>
      <c r="D114" s="91">
        <v>157000</v>
      </c>
      <c r="E114" s="77">
        <f t="shared" si="31"/>
        <v>0</v>
      </c>
      <c r="F114" s="91">
        <v>157000</v>
      </c>
    </row>
    <row r="115" spans="1:6" ht="26.25" x14ac:dyDescent="0.25">
      <c r="A115" s="78" t="s">
        <v>137</v>
      </c>
      <c r="B115" s="102" t="s">
        <v>157</v>
      </c>
      <c r="C115" s="80">
        <f t="shared" ref="C115:F115" si="49">C116</f>
        <v>10528.2</v>
      </c>
      <c r="D115" s="80">
        <f t="shared" si="49"/>
        <v>24000</v>
      </c>
      <c r="E115" s="80">
        <f t="shared" si="31"/>
        <v>60000</v>
      </c>
      <c r="F115" s="80">
        <f t="shared" si="49"/>
        <v>84000</v>
      </c>
    </row>
    <row r="116" spans="1:6" x14ac:dyDescent="0.25">
      <c r="A116" s="81" t="s">
        <v>159</v>
      </c>
      <c r="B116" s="81" t="s">
        <v>136</v>
      </c>
      <c r="C116" s="97">
        <f t="shared" ref="C116:D116" si="50">C117+C122+C127</f>
        <v>10528.2</v>
      </c>
      <c r="D116" s="97">
        <f t="shared" si="50"/>
        <v>24000</v>
      </c>
      <c r="E116" s="105">
        <f t="shared" si="31"/>
        <v>60000</v>
      </c>
      <c r="F116" s="97">
        <f>F117+F122+F127</f>
        <v>84000</v>
      </c>
    </row>
    <row r="117" spans="1:6" x14ac:dyDescent="0.25">
      <c r="A117" s="84" t="s">
        <v>104</v>
      </c>
      <c r="B117" s="84" t="s">
        <v>109</v>
      </c>
      <c r="C117" s="98">
        <f>C118</f>
        <v>10528.2</v>
      </c>
      <c r="D117" s="98">
        <f t="shared" ref="D117:F120" si="51">D118</f>
        <v>4000</v>
      </c>
      <c r="E117" s="104">
        <f t="shared" si="31"/>
        <v>8000</v>
      </c>
      <c r="F117" s="98">
        <f t="shared" si="51"/>
        <v>12000</v>
      </c>
    </row>
    <row r="118" spans="1:6" x14ac:dyDescent="0.25">
      <c r="A118" s="87">
        <v>6</v>
      </c>
      <c r="B118" s="88" t="s">
        <v>177</v>
      </c>
      <c r="C118" s="99">
        <f>C119</f>
        <v>10528.2</v>
      </c>
      <c r="D118" s="99">
        <f t="shared" si="51"/>
        <v>4000</v>
      </c>
      <c r="E118" s="106">
        <f t="shared" si="31"/>
        <v>8000</v>
      </c>
      <c r="F118" s="99">
        <f t="shared" si="51"/>
        <v>12000</v>
      </c>
    </row>
    <row r="119" spans="1:6" ht="26.25" x14ac:dyDescent="0.25">
      <c r="A119" s="75">
        <v>66</v>
      </c>
      <c r="B119" s="100" t="s">
        <v>188</v>
      </c>
      <c r="C119" s="77">
        <f>C120</f>
        <v>10528.2</v>
      </c>
      <c r="D119" s="77">
        <f t="shared" si="51"/>
        <v>4000</v>
      </c>
      <c r="E119" s="77">
        <f t="shared" si="31"/>
        <v>8000</v>
      </c>
      <c r="F119" s="77">
        <f t="shared" si="51"/>
        <v>12000</v>
      </c>
    </row>
    <row r="120" spans="1:6" x14ac:dyDescent="0.25">
      <c r="A120" s="75">
        <v>661</v>
      </c>
      <c r="B120" s="92" t="s">
        <v>189</v>
      </c>
      <c r="C120" s="91">
        <f>C121</f>
        <v>10528.2</v>
      </c>
      <c r="D120" s="91">
        <f t="shared" si="51"/>
        <v>4000</v>
      </c>
      <c r="E120" s="77">
        <f t="shared" si="31"/>
        <v>8000</v>
      </c>
      <c r="F120" s="91">
        <f t="shared" si="51"/>
        <v>12000</v>
      </c>
    </row>
    <row r="121" spans="1:6" x14ac:dyDescent="0.25">
      <c r="A121" s="75">
        <v>66151</v>
      </c>
      <c r="B121" s="92" t="s">
        <v>190</v>
      </c>
      <c r="C121" s="91">
        <v>10528.2</v>
      </c>
      <c r="D121" s="91">
        <v>4000</v>
      </c>
      <c r="E121" s="77">
        <f t="shared" si="31"/>
        <v>8000</v>
      </c>
      <c r="F121" s="91">
        <v>12000</v>
      </c>
    </row>
    <row r="122" spans="1:6" x14ac:dyDescent="0.25">
      <c r="A122" s="84" t="s">
        <v>103</v>
      </c>
      <c r="B122" s="84" t="s">
        <v>105</v>
      </c>
      <c r="C122" s="98">
        <f>C123</f>
        <v>0</v>
      </c>
      <c r="D122" s="98">
        <f t="shared" ref="D122:F124" si="52">D123</f>
        <v>0</v>
      </c>
      <c r="E122" s="104">
        <f t="shared" si="31"/>
        <v>0</v>
      </c>
      <c r="F122" s="98">
        <f t="shared" si="52"/>
        <v>0</v>
      </c>
    </row>
    <row r="123" spans="1:6" x14ac:dyDescent="0.25">
      <c r="A123" s="87">
        <v>6</v>
      </c>
      <c r="B123" s="88" t="s">
        <v>177</v>
      </c>
      <c r="C123" s="99">
        <f>C124</f>
        <v>0</v>
      </c>
      <c r="D123" s="99">
        <f t="shared" si="52"/>
        <v>0</v>
      </c>
      <c r="E123" s="106">
        <f t="shared" si="31"/>
        <v>0</v>
      </c>
      <c r="F123" s="99">
        <f t="shared" si="52"/>
        <v>0</v>
      </c>
    </row>
    <row r="124" spans="1:6" x14ac:dyDescent="0.25">
      <c r="A124" s="75">
        <v>67</v>
      </c>
      <c r="B124" s="90" t="s">
        <v>178</v>
      </c>
      <c r="C124" s="77">
        <f>C125</f>
        <v>0</v>
      </c>
      <c r="D124" s="77">
        <f t="shared" si="52"/>
        <v>0</v>
      </c>
      <c r="E124" s="77">
        <f t="shared" si="31"/>
        <v>0</v>
      </c>
      <c r="F124" s="77">
        <f t="shared" si="52"/>
        <v>0</v>
      </c>
    </row>
    <row r="125" spans="1:6" x14ac:dyDescent="0.25">
      <c r="A125" s="75">
        <v>671</v>
      </c>
      <c r="B125" s="92" t="s">
        <v>179</v>
      </c>
      <c r="C125" s="91">
        <f t="shared" ref="C125:F130" si="53">C126</f>
        <v>0</v>
      </c>
      <c r="D125" s="91">
        <f t="shared" si="53"/>
        <v>0</v>
      </c>
      <c r="E125" s="77">
        <f t="shared" si="31"/>
        <v>0</v>
      </c>
      <c r="F125" s="91">
        <f t="shared" si="53"/>
        <v>0</v>
      </c>
    </row>
    <row r="126" spans="1:6" x14ac:dyDescent="0.25">
      <c r="A126" s="75">
        <v>67111</v>
      </c>
      <c r="B126" s="92" t="s">
        <v>180</v>
      </c>
      <c r="C126" s="91">
        <v>0</v>
      </c>
      <c r="D126" s="91">
        <v>0</v>
      </c>
      <c r="E126" s="77">
        <f t="shared" si="31"/>
        <v>0</v>
      </c>
      <c r="F126" s="91">
        <v>0</v>
      </c>
    </row>
    <row r="127" spans="1:6" x14ac:dyDescent="0.25">
      <c r="A127" s="84" t="s">
        <v>118</v>
      </c>
      <c r="B127" s="84" t="s">
        <v>123</v>
      </c>
      <c r="C127" s="98">
        <f>C128</f>
        <v>0</v>
      </c>
      <c r="D127" s="98">
        <f t="shared" ref="D127:F129" si="54">D128</f>
        <v>20000</v>
      </c>
      <c r="E127" s="104">
        <f t="shared" si="31"/>
        <v>52000</v>
      </c>
      <c r="F127" s="98">
        <f t="shared" si="54"/>
        <v>72000</v>
      </c>
    </row>
    <row r="128" spans="1:6" x14ac:dyDescent="0.25">
      <c r="A128" s="87">
        <v>6</v>
      </c>
      <c r="B128" s="88" t="s">
        <v>177</v>
      </c>
      <c r="C128" s="99">
        <f>C129</f>
        <v>0</v>
      </c>
      <c r="D128" s="99">
        <f t="shared" si="54"/>
        <v>20000</v>
      </c>
      <c r="E128" s="106">
        <f t="shared" si="31"/>
        <v>52000</v>
      </c>
      <c r="F128" s="99">
        <f t="shared" si="54"/>
        <v>72000</v>
      </c>
    </row>
    <row r="129" spans="1:6" ht="25.5" x14ac:dyDescent="0.25">
      <c r="A129" s="75">
        <v>65</v>
      </c>
      <c r="B129" s="101" t="s">
        <v>204</v>
      </c>
      <c r="C129" s="77">
        <f>C130</f>
        <v>0</v>
      </c>
      <c r="D129" s="77">
        <f t="shared" si="54"/>
        <v>20000</v>
      </c>
      <c r="E129" s="77">
        <f t="shared" si="31"/>
        <v>52000</v>
      </c>
      <c r="F129" s="77">
        <f t="shared" si="54"/>
        <v>72000</v>
      </c>
    </row>
    <row r="130" spans="1:6" x14ac:dyDescent="0.25">
      <c r="A130" s="75">
        <v>652</v>
      </c>
      <c r="B130" s="92" t="s">
        <v>205</v>
      </c>
      <c r="C130" s="91">
        <f t="shared" si="53"/>
        <v>0</v>
      </c>
      <c r="D130" s="91">
        <f t="shared" si="53"/>
        <v>20000</v>
      </c>
      <c r="E130" s="77">
        <f t="shared" si="31"/>
        <v>52000</v>
      </c>
      <c r="F130" s="91">
        <f t="shared" si="53"/>
        <v>72000</v>
      </c>
    </row>
    <row r="131" spans="1:6" x14ac:dyDescent="0.25">
      <c r="A131" s="75">
        <v>65264</v>
      </c>
      <c r="B131" s="92" t="s">
        <v>206</v>
      </c>
      <c r="C131" s="91">
        <v>0</v>
      </c>
      <c r="D131" s="91">
        <v>20000</v>
      </c>
      <c r="E131" s="77">
        <f t="shared" ref="E131" si="55">F131-D131</f>
        <v>52000</v>
      </c>
      <c r="F131" s="91">
        <v>72000</v>
      </c>
    </row>
  </sheetData>
  <pageMargins left="0.7" right="0.7" top="0.75" bottom="0.75" header="0.3" footer="0.3"/>
  <pageSetup scale="90" orientation="landscape" r:id="rId1"/>
  <ignoredErrors>
    <ignoredError sqref="E1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NASLOVNICA</vt:lpstr>
      <vt:lpstr>Rebalans finan. plana 2022.</vt:lpstr>
      <vt:lpstr>Prihodi</vt:lpstr>
      <vt:lpstr>NASLOVNICA!Print_Area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2022-12-21T09:45:21Z</dcterms:modified>
</cp:coreProperties>
</file>